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Transparencia 2025\Transparencia Varios\2025\Finanzas Marzo 2025\"/>
    </mc:Choice>
  </mc:AlternateContent>
  <xr:revisionPtr revIDLastSave="0" documentId="13_ncr:1_{8823CDD3-04FC-4F80-A7A7-7FB86BEB55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erial Gastable Marzo 2025" sheetId="2" r:id="rId1"/>
    <sheet name="Hoja1" sheetId="1" r:id="rId2"/>
  </sheets>
  <definedNames>
    <definedName name="_xlnm._FilterDatabase" localSheetId="0" hidden="1">'Material Gastable Marzo 2025'!$N$1:$N$608</definedName>
    <definedName name="_xlnm.Print_Area" localSheetId="0">'Material Gastable Marzo 2025'!$A$1:$N$607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94" i="2" l="1"/>
  <c r="I594" i="2"/>
  <c r="N593" i="2"/>
  <c r="M593" i="2"/>
  <c r="N592" i="2"/>
  <c r="M592" i="2"/>
  <c r="N591" i="2"/>
  <c r="M591" i="2"/>
  <c r="N590" i="2"/>
  <c r="M590" i="2"/>
  <c r="N589" i="2"/>
  <c r="M589" i="2"/>
  <c r="N588" i="2"/>
  <c r="M588" i="2"/>
  <c r="N587" i="2"/>
  <c r="M587" i="2"/>
  <c r="N586" i="2"/>
  <c r="M586" i="2"/>
  <c r="N585" i="2"/>
  <c r="M585" i="2"/>
  <c r="N584" i="2"/>
  <c r="M584" i="2"/>
  <c r="N583" i="2"/>
  <c r="M583" i="2"/>
  <c r="N582" i="2"/>
  <c r="N581" i="2"/>
  <c r="N580" i="2"/>
  <c r="N579" i="2"/>
  <c r="N578" i="2"/>
  <c r="N577" i="2"/>
  <c r="N576" i="2"/>
  <c r="N575" i="2"/>
  <c r="N574" i="2"/>
  <c r="N573" i="2"/>
  <c r="N572" i="2"/>
  <c r="N571" i="2"/>
  <c r="N570" i="2"/>
  <c r="N569" i="2"/>
  <c r="N568" i="2"/>
  <c r="N567" i="2"/>
  <c r="N566" i="2"/>
  <c r="N565" i="2"/>
  <c r="N564" i="2"/>
  <c r="N563" i="2"/>
  <c r="N562" i="2"/>
  <c r="N561" i="2"/>
  <c r="N560" i="2"/>
  <c r="N559" i="2"/>
  <c r="N558" i="2"/>
  <c r="N557" i="2"/>
  <c r="N556" i="2"/>
  <c r="N555" i="2"/>
  <c r="N554" i="2"/>
  <c r="M553" i="2"/>
  <c r="N552" i="2"/>
  <c r="M552" i="2"/>
  <c r="N551" i="2"/>
  <c r="M551" i="2"/>
  <c r="N550" i="2"/>
  <c r="M550" i="2"/>
  <c r="N549" i="2"/>
  <c r="M549" i="2"/>
  <c r="N548" i="2"/>
  <c r="M548" i="2"/>
  <c r="N547" i="2"/>
  <c r="M547" i="2"/>
  <c r="N546" i="2"/>
  <c r="M546" i="2"/>
  <c r="N545" i="2"/>
  <c r="M545" i="2"/>
  <c r="N544" i="2"/>
  <c r="M544" i="2"/>
  <c r="N543" i="2"/>
  <c r="M543" i="2"/>
  <c r="N542" i="2"/>
  <c r="M542" i="2"/>
  <c r="N541" i="2"/>
  <c r="M541" i="2"/>
  <c r="N540" i="2"/>
  <c r="M540" i="2"/>
  <c r="N539" i="2"/>
  <c r="M539" i="2"/>
  <c r="N538" i="2"/>
  <c r="M538" i="2"/>
  <c r="N537" i="2"/>
  <c r="M537" i="2"/>
  <c r="N536" i="2"/>
  <c r="M536" i="2"/>
  <c r="N535" i="2"/>
  <c r="N534" i="2"/>
  <c r="N533" i="2"/>
  <c r="M532" i="2"/>
  <c r="N532" i="2" s="1"/>
  <c r="M531" i="2"/>
  <c r="N531" i="2" s="1"/>
  <c r="M530" i="2"/>
  <c r="N530" i="2" s="1"/>
  <c r="M529" i="2"/>
  <c r="N529" i="2" s="1"/>
  <c r="M528" i="2"/>
  <c r="N528" i="2" s="1"/>
  <c r="M527" i="2"/>
  <c r="N527" i="2" s="1"/>
  <c r="M526" i="2"/>
  <c r="N526" i="2" s="1"/>
  <c r="M525" i="2"/>
  <c r="N525" i="2" s="1"/>
  <c r="M524" i="2"/>
  <c r="N524" i="2" s="1"/>
  <c r="M523" i="2"/>
  <c r="N523" i="2" s="1"/>
  <c r="M522" i="2"/>
  <c r="N522" i="2" s="1"/>
  <c r="M521" i="2"/>
  <c r="N521" i="2" s="1"/>
  <c r="M520" i="2"/>
  <c r="N520" i="2" s="1"/>
  <c r="M519" i="2"/>
  <c r="N519" i="2" s="1"/>
  <c r="M518" i="2"/>
  <c r="N518" i="2" s="1"/>
  <c r="M517" i="2"/>
  <c r="N517" i="2" s="1"/>
  <c r="M516" i="2"/>
  <c r="N516" i="2" s="1"/>
  <c r="M515" i="2"/>
  <c r="N515" i="2" s="1"/>
  <c r="M514" i="2"/>
  <c r="N514" i="2" s="1"/>
  <c r="M513" i="2"/>
  <c r="N513" i="2" s="1"/>
  <c r="M512" i="2"/>
  <c r="N512" i="2" s="1"/>
  <c r="M511" i="2"/>
  <c r="N511" i="2" s="1"/>
  <c r="M510" i="2"/>
  <c r="N510" i="2" s="1"/>
  <c r="M509" i="2"/>
  <c r="N509" i="2" s="1"/>
  <c r="M508" i="2"/>
  <c r="N508" i="2" s="1"/>
  <c r="M507" i="2"/>
  <c r="N507" i="2" s="1"/>
  <c r="M506" i="2"/>
  <c r="N506" i="2" s="1"/>
  <c r="M505" i="2"/>
  <c r="N505" i="2" s="1"/>
  <c r="M504" i="2"/>
  <c r="N504" i="2" s="1"/>
  <c r="M503" i="2"/>
  <c r="N503" i="2" s="1"/>
  <c r="M502" i="2"/>
  <c r="N502" i="2" s="1"/>
  <c r="M501" i="2"/>
  <c r="N501" i="2" s="1"/>
  <c r="M500" i="2"/>
  <c r="N500" i="2" s="1"/>
  <c r="M499" i="2"/>
  <c r="N499" i="2" s="1"/>
  <c r="M498" i="2"/>
  <c r="N498" i="2" s="1"/>
  <c r="M497" i="2"/>
  <c r="N497" i="2" s="1"/>
  <c r="M496" i="2"/>
  <c r="N496" i="2" s="1"/>
  <c r="M495" i="2"/>
  <c r="N495" i="2" s="1"/>
  <c r="M494" i="2"/>
  <c r="N494" i="2" s="1"/>
  <c r="M493" i="2"/>
  <c r="N493" i="2" s="1"/>
  <c r="M492" i="2"/>
  <c r="N492" i="2" s="1"/>
  <c r="M491" i="2"/>
  <c r="N491" i="2" s="1"/>
  <c r="M490" i="2"/>
  <c r="N490" i="2" s="1"/>
  <c r="M489" i="2"/>
  <c r="N489" i="2" s="1"/>
  <c r="M488" i="2"/>
  <c r="N488" i="2" s="1"/>
  <c r="M487" i="2"/>
  <c r="N486" i="2"/>
  <c r="M486" i="2"/>
  <c r="N485" i="2"/>
  <c r="M485" i="2"/>
  <c r="N484" i="2"/>
  <c r="M484" i="2"/>
  <c r="N483" i="2"/>
  <c r="M483" i="2"/>
  <c r="N482" i="2"/>
  <c r="M482" i="2"/>
  <c r="N481" i="2"/>
  <c r="M481" i="2"/>
  <c r="N480" i="2"/>
  <c r="M480" i="2"/>
  <c r="N479" i="2"/>
  <c r="M479" i="2"/>
  <c r="N478" i="2"/>
  <c r="M478" i="2"/>
  <c r="N477" i="2"/>
  <c r="M477" i="2"/>
  <c r="N476" i="2"/>
  <c r="M476" i="2"/>
  <c r="N475" i="2"/>
  <c r="M475" i="2"/>
  <c r="N474" i="2"/>
  <c r="M474" i="2"/>
  <c r="N473" i="2"/>
  <c r="M473" i="2"/>
  <c r="N472" i="2"/>
  <c r="M472" i="2"/>
  <c r="N471" i="2"/>
  <c r="M471" i="2"/>
  <c r="N470" i="2"/>
  <c r="M470" i="2"/>
  <c r="N469" i="2"/>
  <c r="M469" i="2"/>
  <c r="N468" i="2"/>
  <c r="M468" i="2"/>
  <c r="N467" i="2"/>
  <c r="M467" i="2"/>
  <c r="N466" i="2"/>
  <c r="M466" i="2"/>
  <c r="N465" i="2"/>
  <c r="M465" i="2"/>
  <c r="N464" i="2"/>
  <c r="M464" i="2"/>
  <c r="N463" i="2"/>
  <c r="M463" i="2"/>
  <c r="N462" i="2"/>
  <c r="M462" i="2"/>
  <c r="N461" i="2"/>
  <c r="M461" i="2"/>
  <c r="N460" i="2"/>
  <c r="M460" i="2"/>
  <c r="N459" i="2"/>
  <c r="M459" i="2"/>
  <c r="N458" i="2"/>
  <c r="M458" i="2"/>
  <c r="N457" i="2"/>
  <c r="M457" i="2"/>
  <c r="N456" i="2"/>
  <c r="M456" i="2"/>
  <c r="N455" i="2"/>
  <c r="M455" i="2"/>
  <c r="N454" i="2"/>
  <c r="M454" i="2"/>
  <c r="N453" i="2"/>
  <c r="M453" i="2"/>
  <c r="N452" i="2"/>
  <c r="M452" i="2"/>
  <c r="N451" i="2"/>
  <c r="M451" i="2"/>
  <c r="N450" i="2"/>
  <c r="M450" i="2"/>
  <c r="N449" i="2"/>
  <c r="M449" i="2"/>
  <c r="N448" i="2"/>
  <c r="M448" i="2"/>
  <c r="N447" i="2"/>
  <c r="M447" i="2"/>
  <c r="N446" i="2"/>
  <c r="M446" i="2"/>
  <c r="N445" i="2"/>
  <c r="M445" i="2"/>
  <c r="N444" i="2"/>
  <c r="M444" i="2"/>
  <c r="N443" i="2"/>
  <c r="M443" i="2"/>
  <c r="N442" i="2"/>
  <c r="M442" i="2"/>
  <c r="N441" i="2"/>
  <c r="M441" i="2"/>
  <c r="N440" i="2"/>
  <c r="M440" i="2"/>
  <c r="N439" i="2"/>
  <c r="M439" i="2"/>
  <c r="N438" i="2"/>
  <c r="M438" i="2"/>
  <c r="N437" i="2"/>
  <c r="M437" i="2"/>
  <c r="N436" i="2"/>
  <c r="M436" i="2"/>
  <c r="N435" i="2"/>
  <c r="M435" i="2"/>
  <c r="N434" i="2"/>
  <c r="M434" i="2"/>
  <c r="N433" i="2"/>
  <c r="M433" i="2"/>
  <c r="N432" i="2"/>
  <c r="M432" i="2"/>
  <c r="N431" i="2"/>
  <c r="M431" i="2"/>
  <c r="N430" i="2"/>
  <c r="M430" i="2"/>
  <c r="N429" i="2"/>
  <c r="M429" i="2"/>
  <c r="N428" i="2"/>
  <c r="M428" i="2"/>
  <c r="N427" i="2"/>
  <c r="M427" i="2"/>
  <c r="N426" i="2"/>
  <c r="M426" i="2"/>
  <c r="N425" i="2"/>
  <c r="M425" i="2"/>
  <c r="N424" i="2"/>
  <c r="M424" i="2"/>
  <c r="N423" i="2"/>
  <c r="M423" i="2"/>
  <c r="N422" i="2"/>
  <c r="M422" i="2"/>
  <c r="N421" i="2"/>
  <c r="M421" i="2"/>
  <c r="M420" i="2"/>
  <c r="N420" i="2" s="1"/>
  <c r="N419" i="2"/>
  <c r="M419" i="2"/>
  <c r="M418" i="2"/>
  <c r="N418" i="2" s="1"/>
  <c r="N417" i="2"/>
  <c r="M417" i="2"/>
  <c r="N416" i="2"/>
  <c r="M416" i="2"/>
  <c r="N415" i="2"/>
  <c r="M415" i="2"/>
  <c r="N414" i="2"/>
  <c r="M414" i="2"/>
  <c r="N413" i="2"/>
  <c r="M413" i="2"/>
  <c r="M412" i="2"/>
  <c r="N412" i="2" s="1"/>
  <c r="N411" i="2"/>
  <c r="M411" i="2"/>
  <c r="M410" i="2"/>
  <c r="N410" i="2" s="1"/>
  <c r="N409" i="2"/>
  <c r="M409" i="2"/>
  <c r="M408" i="2"/>
  <c r="N408" i="2" s="1"/>
  <c r="N407" i="2"/>
  <c r="M407" i="2"/>
  <c r="M406" i="2"/>
  <c r="N406" i="2" s="1"/>
  <c r="N405" i="2"/>
  <c r="M405" i="2"/>
  <c r="M404" i="2"/>
  <c r="N404" i="2" s="1"/>
  <c r="N403" i="2"/>
  <c r="N402" i="2"/>
  <c r="M402" i="2"/>
  <c r="M401" i="2"/>
  <c r="N401" i="2" s="1"/>
  <c r="N400" i="2"/>
  <c r="M400" i="2"/>
  <c r="M399" i="2"/>
  <c r="N399" i="2" s="1"/>
  <c r="N398" i="2"/>
  <c r="M398" i="2"/>
  <c r="M397" i="2"/>
  <c r="N397" i="2" s="1"/>
  <c r="N396" i="2"/>
  <c r="M396" i="2"/>
  <c r="M395" i="2"/>
  <c r="N395" i="2" s="1"/>
  <c r="N394" i="2"/>
  <c r="M394" i="2"/>
  <c r="M393" i="2"/>
  <c r="N393" i="2" s="1"/>
  <c r="N392" i="2"/>
  <c r="M392" i="2"/>
  <c r="M391" i="2"/>
  <c r="N391" i="2" s="1"/>
  <c r="N390" i="2"/>
  <c r="M390" i="2"/>
  <c r="M389" i="2"/>
  <c r="N389" i="2" s="1"/>
  <c r="N388" i="2"/>
  <c r="M388" i="2"/>
  <c r="M387" i="2"/>
  <c r="N387" i="2" s="1"/>
  <c r="N386" i="2"/>
  <c r="M386" i="2"/>
  <c r="M385" i="2"/>
  <c r="N385" i="2" s="1"/>
  <c r="N384" i="2"/>
  <c r="M384" i="2"/>
  <c r="M383" i="2"/>
  <c r="N383" i="2" s="1"/>
  <c r="N382" i="2"/>
  <c r="M382" i="2"/>
  <c r="M381" i="2"/>
  <c r="N381" i="2" s="1"/>
  <c r="N380" i="2"/>
  <c r="M380" i="2"/>
  <c r="M379" i="2"/>
  <c r="N379" i="2" s="1"/>
  <c r="N378" i="2"/>
  <c r="M378" i="2"/>
  <c r="M377" i="2"/>
  <c r="N377" i="2" s="1"/>
  <c r="N376" i="2"/>
  <c r="M376" i="2"/>
  <c r="M375" i="2"/>
  <c r="N375" i="2" s="1"/>
  <c r="N374" i="2"/>
  <c r="M374" i="2"/>
  <c r="M373" i="2"/>
  <c r="N373" i="2" s="1"/>
  <c r="N372" i="2"/>
  <c r="M372" i="2"/>
  <c r="M371" i="2"/>
  <c r="N371" i="2" s="1"/>
  <c r="N370" i="2"/>
  <c r="M370" i="2"/>
  <c r="M369" i="2"/>
  <c r="N369" i="2" s="1"/>
  <c r="N368" i="2"/>
  <c r="M368" i="2"/>
  <c r="M367" i="2"/>
  <c r="N367" i="2" s="1"/>
  <c r="N366" i="2"/>
  <c r="M366" i="2"/>
  <c r="M365" i="2"/>
  <c r="N365" i="2" s="1"/>
  <c r="N364" i="2"/>
  <c r="M364" i="2"/>
  <c r="M363" i="2"/>
  <c r="N363" i="2" s="1"/>
  <c r="N362" i="2"/>
  <c r="M362" i="2"/>
  <c r="M361" i="2"/>
  <c r="N361" i="2" s="1"/>
  <c r="N360" i="2"/>
  <c r="M360" i="2"/>
  <c r="M359" i="2"/>
  <c r="N359" i="2" s="1"/>
  <c r="N358" i="2"/>
  <c r="M358" i="2"/>
  <c r="M357" i="2"/>
  <c r="N357" i="2" s="1"/>
  <c r="N356" i="2"/>
  <c r="M355" i="2"/>
  <c r="N355" i="2" s="1"/>
  <c r="N354" i="2"/>
  <c r="M354" i="2"/>
  <c r="M353" i="2"/>
  <c r="N353" i="2" s="1"/>
  <c r="N352" i="2"/>
  <c r="M352" i="2"/>
  <c r="M351" i="2"/>
  <c r="N351" i="2" s="1"/>
  <c r="N350" i="2"/>
  <c r="M350" i="2"/>
  <c r="M349" i="2"/>
  <c r="N349" i="2" s="1"/>
  <c r="N348" i="2"/>
  <c r="M348" i="2"/>
  <c r="M347" i="2"/>
  <c r="N347" i="2" s="1"/>
  <c r="M346" i="2"/>
  <c r="N345" i="2"/>
  <c r="M345" i="2"/>
  <c r="M344" i="2"/>
  <c r="N344" i="2" s="1"/>
  <c r="N343" i="2"/>
  <c r="M343" i="2"/>
  <c r="M342" i="2"/>
  <c r="N342" i="2" s="1"/>
  <c r="N341" i="2"/>
  <c r="M341" i="2"/>
  <c r="M340" i="2"/>
  <c r="N340" i="2" s="1"/>
  <c r="N339" i="2"/>
  <c r="M339" i="2"/>
  <c r="M338" i="2"/>
  <c r="N338" i="2" s="1"/>
  <c r="N337" i="2"/>
  <c r="M337" i="2"/>
  <c r="M336" i="2"/>
  <c r="N336" i="2" s="1"/>
  <c r="N335" i="2"/>
  <c r="M335" i="2"/>
  <c r="M334" i="2"/>
  <c r="N334" i="2" s="1"/>
  <c r="N333" i="2"/>
  <c r="M333" i="2"/>
  <c r="M332" i="2"/>
  <c r="N332" i="2" s="1"/>
  <c r="N331" i="2"/>
  <c r="M331" i="2"/>
  <c r="M330" i="2"/>
  <c r="N330" i="2" s="1"/>
  <c r="N329" i="2"/>
  <c r="M329" i="2"/>
  <c r="M328" i="2"/>
  <c r="N328" i="2" s="1"/>
  <c r="N327" i="2"/>
  <c r="M327" i="2"/>
  <c r="M326" i="2"/>
  <c r="N326" i="2" s="1"/>
  <c r="M325" i="2"/>
  <c r="N324" i="2"/>
  <c r="M323" i="2"/>
  <c r="N323" i="2" s="1"/>
  <c r="N322" i="2"/>
  <c r="M322" i="2"/>
  <c r="M321" i="2"/>
  <c r="N321" i="2" s="1"/>
  <c r="N320" i="2"/>
  <c r="M320" i="2"/>
  <c r="M319" i="2"/>
  <c r="N319" i="2" s="1"/>
  <c r="N318" i="2"/>
  <c r="M318" i="2"/>
  <c r="M317" i="2"/>
  <c r="N317" i="2" s="1"/>
  <c r="M316" i="2"/>
  <c r="M315" i="2"/>
  <c r="N315" i="2" s="1"/>
  <c r="N314" i="2"/>
  <c r="M314" i="2"/>
  <c r="M313" i="2"/>
  <c r="N313" i="2" s="1"/>
  <c r="N312" i="2"/>
  <c r="M312" i="2"/>
  <c r="L311" i="2"/>
  <c r="K311" i="2"/>
  <c r="M310" i="2"/>
  <c r="N310" i="2" s="1"/>
  <c r="N309" i="2"/>
  <c r="M309" i="2"/>
  <c r="M308" i="2"/>
  <c r="N308" i="2" s="1"/>
  <c r="N307" i="2"/>
  <c r="M307" i="2"/>
  <c r="M306" i="2"/>
  <c r="N306" i="2" s="1"/>
  <c r="N305" i="2"/>
  <c r="M305" i="2"/>
  <c r="M304" i="2"/>
  <c r="N304" i="2" s="1"/>
  <c r="N303" i="2"/>
  <c r="M303" i="2"/>
  <c r="M302" i="2"/>
  <c r="N302" i="2" s="1"/>
  <c r="N301" i="2"/>
  <c r="M301" i="2"/>
  <c r="M300" i="2"/>
  <c r="N300" i="2" s="1"/>
  <c r="N299" i="2"/>
  <c r="M299" i="2"/>
  <c r="M298" i="2"/>
  <c r="N298" i="2" s="1"/>
  <c r="N297" i="2"/>
  <c r="M297" i="2"/>
  <c r="M296" i="2"/>
  <c r="N296" i="2" s="1"/>
  <c r="N295" i="2"/>
  <c r="M295" i="2"/>
  <c r="M294" i="2"/>
  <c r="N294" i="2" s="1"/>
  <c r="N293" i="2"/>
  <c r="M293" i="2"/>
  <c r="M292" i="2"/>
  <c r="N292" i="2" s="1"/>
  <c r="N291" i="2"/>
  <c r="M291" i="2"/>
  <c r="M290" i="2"/>
  <c r="N290" i="2" s="1"/>
  <c r="N289" i="2"/>
  <c r="M289" i="2"/>
  <c r="M288" i="2"/>
  <c r="N288" i="2" s="1"/>
  <c r="N287" i="2"/>
  <c r="M287" i="2"/>
  <c r="M286" i="2"/>
  <c r="M285" i="2"/>
  <c r="N285" i="2" s="1"/>
  <c r="N284" i="2"/>
  <c r="M284" i="2"/>
  <c r="M283" i="2"/>
  <c r="N283" i="2" s="1"/>
  <c r="N282" i="2"/>
  <c r="M282" i="2"/>
  <c r="M281" i="2"/>
  <c r="N281" i="2" s="1"/>
  <c r="N280" i="2"/>
  <c r="M280" i="2"/>
  <c r="M279" i="2"/>
  <c r="N279" i="2" s="1"/>
  <c r="N278" i="2"/>
  <c r="M278" i="2"/>
  <c r="M277" i="2"/>
  <c r="N277" i="2" s="1"/>
  <c r="N276" i="2"/>
  <c r="M276" i="2"/>
  <c r="M275" i="2"/>
  <c r="N275" i="2" s="1"/>
  <c r="N274" i="2"/>
  <c r="M274" i="2"/>
  <c r="M273" i="2"/>
  <c r="N273" i="2" s="1"/>
  <c r="N272" i="2"/>
  <c r="M272" i="2"/>
  <c r="M271" i="2"/>
  <c r="N271" i="2" s="1"/>
  <c r="N270" i="2"/>
  <c r="M270" i="2"/>
  <c r="M269" i="2"/>
  <c r="N269" i="2" s="1"/>
  <c r="N268" i="2"/>
  <c r="M268" i="2"/>
  <c r="M267" i="2"/>
  <c r="N267" i="2" s="1"/>
  <c r="N266" i="2"/>
  <c r="M266" i="2"/>
  <c r="M265" i="2"/>
  <c r="N265" i="2" s="1"/>
  <c r="N264" i="2"/>
  <c r="M264" i="2"/>
  <c r="M263" i="2"/>
  <c r="N262" i="2"/>
  <c r="M262" i="2"/>
  <c r="M261" i="2"/>
  <c r="N261" i="2" s="1"/>
  <c r="N260" i="2"/>
  <c r="M260" i="2"/>
  <c r="M259" i="2"/>
  <c r="N259" i="2" s="1"/>
  <c r="N258" i="2"/>
  <c r="M258" i="2"/>
  <c r="M257" i="2"/>
  <c r="N257" i="2" s="1"/>
  <c r="N256" i="2"/>
  <c r="M256" i="2"/>
  <c r="M255" i="2"/>
  <c r="N255" i="2" s="1"/>
  <c r="N254" i="2"/>
  <c r="M254" i="2"/>
  <c r="M253" i="2"/>
  <c r="M252" i="2"/>
  <c r="N251" i="2"/>
  <c r="M251" i="2"/>
  <c r="M250" i="2"/>
  <c r="N250" i="2" s="1"/>
  <c r="N249" i="2"/>
  <c r="M249" i="2"/>
  <c r="M248" i="2"/>
  <c r="N248" i="2" s="1"/>
  <c r="N247" i="2"/>
  <c r="M247" i="2"/>
  <c r="M246" i="2"/>
  <c r="N246" i="2" s="1"/>
  <c r="N245" i="2"/>
  <c r="M245" i="2"/>
  <c r="M244" i="2"/>
  <c r="N244" i="2" s="1"/>
  <c r="N243" i="2"/>
  <c r="M243" i="2"/>
  <c r="M242" i="2"/>
  <c r="N242" i="2" s="1"/>
  <c r="N241" i="2"/>
  <c r="M241" i="2"/>
  <c r="M240" i="2"/>
  <c r="N240" i="2" s="1"/>
  <c r="N239" i="2"/>
  <c r="M239" i="2"/>
  <c r="M238" i="2"/>
  <c r="N238" i="2" s="1"/>
  <c r="N237" i="2"/>
  <c r="M237" i="2"/>
  <c r="M236" i="2"/>
  <c r="N236" i="2" s="1"/>
  <c r="N235" i="2"/>
  <c r="M235" i="2"/>
  <c r="M234" i="2"/>
  <c r="N234" i="2" s="1"/>
  <c r="N233" i="2"/>
  <c r="M233" i="2"/>
  <c r="M232" i="2"/>
  <c r="N232" i="2" s="1"/>
  <c r="N231" i="2"/>
  <c r="M231" i="2"/>
  <c r="M230" i="2"/>
  <c r="N230" i="2" s="1"/>
  <c r="N229" i="2"/>
  <c r="M229" i="2"/>
  <c r="M228" i="2"/>
  <c r="N228" i="2" s="1"/>
  <c r="N227" i="2"/>
  <c r="M227" i="2"/>
  <c r="M226" i="2"/>
  <c r="N226" i="2" s="1"/>
  <c r="N225" i="2"/>
  <c r="M225" i="2"/>
  <c r="M224" i="2"/>
  <c r="N224" i="2" s="1"/>
  <c r="N223" i="2"/>
  <c r="M223" i="2"/>
  <c r="M222" i="2"/>
  <c r="N222" i="2" s="1"/>
  <c r="M221" i="2"/>
  <c r="N220" i="2"/>
  <c r="M220" i="2"/>
  <c r="M219" i="2"/>
  <c r="N219" i="2" s="1"/>
  <c r="N218" i="2"/>
  <c r="M218" i="2"/>
  <c r="M217" i="2"/>
  <c r="N217" i="2" s="1"/>
  <c r="M216" i="2"/>
  <c r="M215" i="2"/>
  <c r="N215" i="2" s="1"/>
  <c r="N214" i="2"/>
  <c r="M214" i="2"/>
  <c r="M213" i="2"/>
  <c r="N213" i="2" s="1"/>
  <c r="N212" i="2"/>
  <c r="M212" i="2"/>
  <c r="M211" i="2"/>
  <c r="N211" i="2" s="1"/>
  <c r="N210" i="2"/>
  <c r="M210" i="2"/>
  <c r="M209" i="2"/>
  <c r="N209" i="2" s="1"/>
  <c r="N208" i="2"/>
  <c r="M208" i="2"/>
  <c r="M207" i="2"/>
  <c r="N207" i="2" s="1"/>
  <c r="N206" i="2"/>
  <c r="M206" i="2"/>
  <c r="M205" i="2"/>
  <c r="N205" i="2" s="1"/>
  <c r="N204" i="2"/>
  <c r="M204" i="2"/>
  <c r="M203" i="2"/>
  <c r="N203" i="2" s="1"/>
  <c r="N202" i="2"/>
  <c r="M202" i="2"/>
  <c r="M201" i="2"/>
  <c r="N201" i="2" s="1"/>
  <c r="N200" i="2"/>
  <c r="M200" i="2"/>
  <c r="M199" i="2"/>
  <c r="N199" i="2" s="1"/>
  <c r="N198" i="2"/>
  <c r="M198" i="2"/>
  <c r="M197" i="2"/>
  <c r="N197" i="2" s="1"/>
  <c r="N196" i="2"/>
  <c r="M196" i="2"/>
  <c r="M195" i="2"/>
  <c r="N195" i="2" s="1"/>
  <c r="N194" i="2"/>
  <c r="M194" i="2"/>
  <c r="M193" i="2"/>
  <c r="N193" i="2" s="1"/>
  <c r="N192" i="2"/>
  <c r="M192" i="2"/>
  <c r="M191" i="2"/>
  <c r="N191" i="2" s="1"/>
  <c r="N190" i="2"/>
  <c r="M190" i="2"/>
  <c r="M189" i="2"/>
  <c r="N189" i="2" s="1"/>
  <c r="N188" i="2"/>
  <c r="M188" i="2"/>
  <c r="M187" i="2"/>
  <c r="N187" i="2" s="1"/>
  <c r="N186" i="2"/>
  <c r="M186" i="2"/>
  <c r="M185" i="2"/>
  <c r="N185" i="2" s="1"/>
  <c r="N184" i="2"/>
  <c r="M184" i="2"/>
  <c r="M183" i="2"/>
  <c r="N183" i="2" s="1"/>
  <c r="N182" i="2"/>
  <c r="M182" i="2"/>
  <c r="M181" i="2"/>
  <c r="N181" i="2" s="1"/>
  <c r="N180" i="2"/>
  <c r="M180" i="2"/>
  <c r="M179" i="2"/>
  <c r="N179" i="2" s="1"/>
  <c r="N178" i="2"/>
  <c r="M178" i="2"/>
  <c r="M177" i="2"/>
  <c r="N177" i="2" s="1"/>
  <c r="N176" i="2"/>
  <c r="M176" i="2"/>
  <c r="M175" i="2"/>
  <c r="N175" i="2" s="1"/>
  <c r="M174" i="2"/>
  <c r="N174" i="2" s="1"/>
  <c r="M173" i="2"/>
  <c r="N173" i="2" s="1"/>
  <c r="N172" i="2"/>
  <c r="N171" i="2"/>
  <c r="M171" i="2"/>
  <c r="M170" i="2"/>
  <c r="N170" i="2" s="1"/>
  <c r="N169" i="2"/>
  <c r="M169" i="2"/>
  <c r="M168" i="2"/>
  <c r="N168" i="2" s="1"/>
  <c r="N167" i="2"/>
  <c r="M167" i="2"/>
  <c r="M166" i="2"/>
  <c r="N166" i="2" s="1"/>
  <c r="N165" i="2"/>
  <c r="M165" i="2"/>
  <c r="M164" i="2"/>
  <c r="N164" i="2" s="1"/>
  <c r="N163" i="2"/>
  <c r="M163" i="2"/>
  <c r="M162" i="2"/>
  <c r="N162" i="2" s="1"/>
  <c r="N161" i="2"/>
  <c r="M161" i="2"/>
  <c r="M160" i="2"/>
  <c r="N160" i="2" s="1"/>
  <c r="N159" i="2"/>
  <c r="M159" i="2"/>
  <c r="M158" i="2"/>
  <c r="N158" i="2" s="1"/>
  <c r="N157" i="2"/>
  <c r="M157" i="2"/>
  <c r="M156" i="2"/>
  <c r="N156" i="2" s="1"/>
  <c r="N155" i="2"/>
  <c r="M155" i="2"/>
  <c r="M154" i="2"/>
  <c r="N154" i="2" s="1"/>
  <c r="N153" i="2"/>
  <c r="M153" i="2"/>
  <c r="M152" i="2"/>
  <c r="N152" i="2" s="1"/>
  <c r="N151" i="2"/>
  <c r="M151" i="2"/>
  <c r="M150" i="2"/>
  <c r="N150" i="2" s="1"/>
  <c r="N149" i="2"/>
  <c r="M149" i="2"/>
  <c r="M148" i="2"/>
  <c r="N148" i="2" s="1"/>
  <c r="N147" i="2"/>
  <c r="M147" i="2"/>
  <c r="M146" i="2"/>
  <c r="N146" i="2" s="1"/>
  <c r="N145" i="2"/>
  <c r="M145" i="2"/>
  <c r="M144" i="2"/>
  <c r="N144" i="2" s="1"/>
  <c r="N143" i="2"/>
  <c r="M143" i="2"/>
  <c r="M142" i="2"/>
  <c r="N142" i="2" s="1"/>
  <c r="N141" i="2"/>
  <c r="M141" i="2"/>
  <c r="M140" i="2"/>
  <c r="N140" i="2" s="1"/>
  <c r="N139" i="2"/>
  <c r="M139" i="2"/>
  <c r="M138" i="2"/>
  <c r="N138" i="2" s="1"/>
  <c r="N137" i="2"/>
  <c r="M137" i="2"/>
  <c r="M136" i="2"/>
  <c r="N136" i="2" s="1"/>
  <c r="N135" i="2"/>
  <c r="M135" i="2"/>
  <c r="M134" i="2"/>
  <c r="N134" i="2" s="1"/>
  <c r="N133" i="2"/>
  <c r="M133" i="2"/>
  <c r="M132" i="2"/>
  <c r="N132" i="2" s="1"/>
  <c r="N131" i="2"/>
  <c r="M131" i="2"/>
  <c r="M130" i="2"/>
  <c r="N130" i="2" s="1"/>
  <c r="N129" i="2"/>
  <c r="M129" i="2"/>
  <c r="M128" i="2"/>
  <c r="N128" i="2" s="1"/>
  <c r="N127" i="2"/>
  <c r="M127" i="2"/>
  <c r="M126" i="2"/>
  <c r="N126" i="2" s="1"/>
  <c r="M125" i="2"/>
  <c r="M124" i="2"/>
  <c r="N124" i="2" s="1"/>
  <c r="M123" i="2"/>
  <c r="N123" i="2" s="1"/>
  <c r="M122" i="2"/>
  <c r="N122" i="2" s="1"/>
  <c r="N121" i="2"/>
  <c r="M121" i="2"/>
  <c r="M120" i="2"/>
  <c r="N120" i="2" s="1"/>
  <c r="N119" i="2"/>
  <c r="M119" i="2"/>
  <c r="M118" i="2"/>
  <c r="N118" i="2" s="1"/>
  <c r="N117" i="2"/>
  <c r="M117" i="2"/>
  <c r="M116" i="2"/>
  <c r="N116" i="2" s="1"/>
  <c r="M115" i="2"/>
  <c r="N115" i="2" s="1"/>
  <c r="M114" i="2"/>
  <c r="N114" i="2" s="1"/>
  <c r="N113" i="2"/>
  <c r="M113" i="2"/>
  <c r="M112" i="2"/>
  <c r="N112" i="2" s="1"/>
  <c r="N111" i="2"/>
  <c r="M111" i="2"/>
  <c r="M110" i="2"/>
  <c r="N110" i="2" s="1"/>
  <c r="N109" i="2"/>
  <c r="M109" i="2"/>
  <c r="M108" i="2"/>
  <c r="N108" i="2" s="1"/>
  <c r="M107" i="2"/>
  <c r="N107" i="2" s="1"/>
  <c r="M106" i="2"/>
  <c r="N106" i="2" s="1"/>
  <c r="N105" i="2"/>
  <c r="M105" i="2"/>
  <c r="M104" i="2"/>
  <c r="N104" i="2" s="1"/>
  <c r="N103" i="2"/>
  <c r="M103" i="2"/>
  <c r="M102" i="2"/>
  <c r="N102" i="2" s="1"/>
  <c r="N101" i="2"/>
  <c r="M101" i="2"/>
  <c r="M100" i="2"/>
  <c r="N100" i="2" s="1"/>
  <c r="M99" i="2"/>
  <c r="N99" i="2" s="1"/>
  <c r="M98" i="2"/>
  <c r="N98" i="2" s="1"/>
  <c r="N97" i="2"/>
  <c r="M97" i="2"/>
  <c r="M96" i="2"/>
  <c r="N95" i="2"/>
  <c r="M95" i="2"/>
  <c r="N94" i="2"/>
  <c r="M94" i="2"/>
  <c r="N93" i="2"/>
  <c r="M93" i="2"/>
  <c r="N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K80" i="2"/>
  <c r="K594" i="2" s="1"/>
  <c r="N79" i="2"/>
  <c r="M79" i="2"/>
  <c r="M78" i="2"/>
  <c r="N78" i="2" s="1"/>
  <c r="N77" i="2"/>
  <c r="M77" i="2"/>
  <c r="M76" i="2"/>
  <c r="N76" i="2" s="1"/>
  <c r="N75" i="2"/>
  <c r="M75" i="2"/>
  <c r="M74" i="2"/>
  <c r="N74" i="2" s="1"/>
  <c r="N73" i="2"/>
  <c r="M73" i="2"/>
  <c r="M72" i="2"/>
  <c r="N72" i="2" s="1"/>
  <c r="N71" i="2"/>
  <c r="M71" i="2"/>
  <c r="M70" i="2"/>
  <c r="N70" i="2" s="1"/>
  <c r="N69" i="2"/>
  <c r="M69" i="2"/>
  <c r="M68" i="2"/>
  <c r="N68" i="2" s="1"/>
  <c r="N67" i="2"/>
  <c r="M67" i="2"/>
  <c r="M66" i="2"/>
  <c r="N66" i="2" s="1"/>
  <c r="N65" i="2"/>
  <c r="M65" i="2"/>
  <c r="M64" i="2"/>
  <c r="N64" i="2" s="1"/>
  <c r="N63" i="2"/>
  <c r="M63" i="2"/>
  <c r="M62" i="2"/>
  <c r="N62" i="2" s="1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M36" i="2"/>
  <c r="M35" i="2"/>
  <c r="N35" i="2" s="1"/>
  <c r="N34" i="2"/>
  <c r="M34" i="2"/>
  <c r="M33" i="2"/>
  <c r="N33" i="2" s="1"/>
  <c r="N32" i="2"/>
  <c r="M32" i="2"/>
  <c r="M31" i="2"/>
  <c r="N31" i="2" s="1"/>
  <c r="N30" i="2"/>
  <c r="M30" i="2"/>
  <c r="M29" i="2"/>
  <c r="N29" i="2" s="1"/>
  <c r="N28" i="2"/>
  <c r="M28" i="2"/>
  <c r="M27" i="2"/>
  <c r="N27" i="2" s="1"/>
  <c r="N26" i="2"/>
  <c r="M26" i="2"/>
  <c r="M25" i="2"/>
  <c r="N25" i="2" s="1"/>
  <c r="N24" i="2"/>
  <c r="M24" i="2"/>
  <c r="M23" i="2"/>
  <c r="N23" i="2" s="1"/>
  <c r="N22" i="2"/>
  <c r="M22" i="2"/>
  <c r="M21" i="2"/>
  <c r="N21" i="2" s="1"/>
  <c r="N20" i="2"/>
  <c r="M20" i="2"/>
  <c r="M19" i="2"/>
  <c r="N19" i="2" s="1"/>
  <c r="N18" i="2"/>
  <c r="M18" i="2"/>
  <c r="M17" i="2"/>
  <c r="N17" i="2" s="1"/>
  <c r="N16" i="2"/>
  <c r="M16" i="2"/>
  <c r="M15" i="2"/>
  <c r="N15" i="2" s="1"/>
  <c r="N14" i="2"/>
  <c r="M14" i="2"/>
  <c r="M13" i="2"/>
  <c r="N13" i="2" s="1"/>
  <c r="N12" i="2"/>
  <c r="M12" i="2"/>
  <c r="M11" i="2"/>
  <c r="L594" i="2" l="1"/>
  <c r="M311" i="2"/>
  <c r="N311" i="2" s="1"/>
  <c r="N11" i="2"/>
  <c r="M80" i="2"/>
  <c r="N80" i="2" s="1"/>
  <c r="N594" i="2" s="1"/>
  <c r="M594" i="2" l="1"/>
</calcChain>
</file>

<file path=xl/sharedStrings.xml><?xml version="1.0" encoding="utf-8"?>
<sst xmlns="http://schemas.openxmlformats.org/spreadsheetml/2006/main" count="3007" uniqueCount="760">
  <si>
    <t>CONSEJO NACIONAL DE DROGAS</t>
  </si>
  <si>
    <t>DIRECCION ADMINISTRATIVA Y FINANCIERA</t>
  </si>
  <si>
    <t>DIVISIÓN DE CONTABILIDAD</t>
  </si>
  <si>
    <t>INTEGRACION, PREVENCION Y SALUD</t>
  </si>
  <si>
    <t>“Sumando Voluntades por el Bienestar Ciudadano”</t>
  </si>
  <si>
    <t>INVENTARIO DE MATERIAL GASTABLE</t>
  </si>
  <si>
    <t>PERIODO TRIMESTRE ENERO- MARZO  DEL 2025</t>
  </si>
  <si>
    <t xml:space="preserve"> </t>
  </si>
  <si>
    <t>Cuenta</t>
  </si>
  <si>
    <t>Fecha de adquisición</t>
  </si>
  <si>
    <t>Fecha de registro</t>
  </si>
  <si>
    <t>Código
Institucional</t>
  </si>
  <si>
    <t>Descripción del suministro</t>
  </si>
  <si>
    <t>Unidad de medida</t>
  </si>
  <si>
    <r>
      <t xml:space="preserve">Costo unitario en RD$ </t>
    </r>
    <r>
      <rPr>
        <b/>
        <sz val="8"/>
        <color rgb="FF0000FF"/>
        <rFont val="Arial"/>
        <family val="2"/>
      </rPr>
      <t>(Registro Actual)</t>
    </r>
  </si>
  <si>
    <r>
      <t xml:space="preserve">Valor en RD$ </t>
    </r>
    <r>
      <rPr>
        <b/>
        <sz val="9"/>
        <color rgb="FF0000FF"/>
        <rFont val="Arial"/>
        <family val="2"/>
      </rPr>
      <t>(Existencia mes anterior)</t>
    </r>
  </si>
  <si>
    <r>
      <t xml:space="preserve">Existencia Mes Anterior </t>
    </r>
    <r>
      <rPr>
        <b/>
        <sz val="9"/>
        <color rgb="FF0000FF"/>
        <rFont val="Arial"/>
        <family val="2"/>
      </rPr>
      <t>(En und. de medida)</t>
    </r>
  </si>
  <si>
    <r>
      <t xml:space="preserve">Entrada    </t>
    </r>
    <r>
      <rPr>
        <b/>
        <sz val="9"/>
        <color rgb="FF0000FF"/>
        <rFont val="Arial"/>
        <family val="2"/>
      </rPr>
      <t>(En und. de medida)</t>
    </r>
  </si>
  <si>
    <r>
      <t xml:space="preserve">Salida    </t>
    </r>
    <r>
      <rPr>
        <b/>
        <sz val="8"/>
        <color rgb="FF0000FF"/>
        <rFont val="Arial"/>
        <family val="2"/>
      </rPr>
      <t>(En und. de medida)</t>
    </r>
  </si>
  <si>
    <r>
      <t xml:space="preserve">Total existencia mes actual               </t>
    </r>
    <r>
      <rPr>
        <b/>
        <sz val="7"/>
        <color rgb="FF0000FF"/>
        <rFont val="Arial"/>
        <family val="2"/>
      </rPr>
      <t>(En und. de medida)</t>
    </r>
  </si>
  <si>
    <r>
      <t xml:space="preserve">Total RD$ </t>
    </r>
    <r>
      <rPr>
        <b/>
        <sz val="10"/>
        <color rgb="FF0000FF"/>
        <rFont val="Arial"/>
        <family val="2"/>
      </rPr>
      <t>(Existencia Final)</t>
    </r>
  </si>
  <si>
    <t>2.3.3.3.01</t>
  </si>
  <si>
    <t>29.01.2021</t>
  </si>
  <si>
    <t>AGENDAS</t>
  </si>
  <si>
    <t>UNIDAD</t>
  </si>
  <si>
    <t>2.3.9.2.01</t>
  </si>
  <si>
    <t>30.11.2021</t>
  </si>
  <si>
    <t>ARCHIVO DE ACORDEON TIPO PENDAFLEX</t>
  </si>
  <si>
    <t>31.07.2018</t>
  </si>
  <si>
    <t>BANDEJA DE ESCRITORIO 2/1</t>
  </si>
  <si>
    <t>31.10.2021</t>
  </si>
  <si>
    <t>BANDEJA TRES NIVELES</t>
  </si>
  <si>
    <t>28.09.2018</t>
  </si>
  <si>
    <t>BANDITA # 18</t>
  </si>
  <si>
    <t>CAJA</t>
  </si>
  <si>
    <t>31.05.2018</t>
  </si>
  <si>
    <t>BINDING CASE</t>
  </si>
  <si>
    <t>BORRADOR DE PIZARRA MAGICA</t>
  </si>
  <si>
    <t>31.12.2021</t>
  </si>
  <si>
    <t xml:space="preserve">CABLE HDMI DE 6 PIES </t>
  </si>
  <si>
    <t>31.08.2022</t>
  </si>
  <si>
    <t>CABLE HMDI DE 15 FT PIES</t>
  </si>
  <si>
    <t>CABLE IBKE</t>
  </si>
  <si>
    <t>CABLE AUXILIAR</t>
  </si>
  <si>
    <t>31.01.2021</t>
  </si>
  <si>
    <t>CARPETAS 3 ARGOLLAS DE 1 PULGADA</t>
  </si>
  <si>
    <t>CARPETAS 3 ARGOLLAS DE 2 PULGADA</t>
  </si>
  <si>
    <t>CARPETAS 3 ARGOLLAS DE 3 PULGADA</t>
  </si>
  <si>
    <t>31.01.2018</t>
  </si>
  <si>
    <t>CARTUCHO D/TINTA CANNON 145 NEGRO</t>
  </si>
  <si>
    <t>CARTUCHO D/TINTA CANNON 146 COLOR</t>
  </si>
  <si>
    <t xml:space="preserve">CARTUCHO HP 122 COLOR </t>
  </si>
  <si>
    <t>CARTUCHO HP 122 NEGRO</t>
  </si>
  <si>
    <t>CARTUCHO HP- 21 NEGRO</t>
  </si>
  <si>
    <t>CARTUCHO HP- 22 A COLOR</t>
  </si>
  <si>
    <t>31.03.2020</t>
  </si>
  <si>
    <t xml:space="preserve">CARTUCHO HP-662 ( COLOR ) </t>
  </si>
  <si>
    <t xml:space="preserve">CARTUCHO HP-662 ( NEGRO ) </t>
  </si>
  <si>
    <t>31.03.2022</t>
  </si>
  <si>
    <t xml:space="preserve">CARTUCHO HP-667 ( NEGRO ) </t>
  </si>
  <si>
    <t>2.3.3.2.01</t>
  </si>
  <si>
    <t>29.06.2018</t>
  </si>
  <si>
    <t>CARTULINA DIF COLORES</t>
  </si>
  <si>
    <t>CARTULINA EN HILO 8 1/2 X 11</t>
  </si>
  <si>
    <t>RESMA</t>
  </si>
  <si>
    <t>CD EN BLANCO CON CARATULA</t>
  </si>
  <si>
    <t>30.07.2021</t>
  </si>
  <si>
    <t>CERA PARA CONTAR</t>
  </si>
  <si>
    <t>CHINCHETAS 100 X 1</t>
  </si>
  <si>
    <t xml:space="preserve">CAJA </t>
  </si>
  <si>
    <t>CHINCHETAS 50 X 1</t>
  </si>
  <si>
    <t>2.3.5.5.01</t>
  </si>
  <si>
    <t xml:space="preserve">CINTA ADHESIVA DE 2 </t>
  </si>
  <si>
    <t xml:space="preserve">CINTA ADHESIVA DOBLE CARA </t>
  </si>
  <si>
    <t xml:space="preserve">UNIDAD </t>
  </si>
  <si>
    <t>CINTA ADHESIVAS TRANSP 3/4</t>
  </si>
  <si>
    <t>2.3.9.9.01</t>
  </si>
  <si>
    <t>29.04.2022</t>
  </si>
  <si>
    <t>CINTA DE VINILO</t>
  </si>
  <si>
    <t>CINTA PARA IMPRESORA EPSON FX 2190</t>
  </si>
  <si>
    <t>CINTA PARA PRINTER MATRICIAL FX-89011</t>
  </si>
  <si>
    <t>CINTAS CORRECTORA  MÁQ. PANASONIC</t>
  </si>
  <si>
    <t>CINTAS CORRECTORA MÁQ DE ESCRIBIR BROTHER</t>
  </si>
  <si>
    <t>CINTAS DE ESCRIBIR P/MÁQ.  BROTHER AX101</t>
  </si>
  <si>
    <t>CINTAS ESCRIBIR P/MÁQ. PANASONIC - KX-E2020</t>
  </si>
  <si>
    <t>CINTA PARA IMPRESORA DATA CARD, MODELO  SD360</t>
  </si>
  <si>
    <t>CINTAS PARA MÁQUINA SUMADORA SHARP</t>
  </si>
  <si>
    <t>CLIPS DE BILLERTERO 19mm</t>
  </si>
  <si>
    <t>CLIPS DE BILLETEROS 25mm</t>
  </si>
  <si>
    <t>31.08.2018</t>
  </si>
  <si>
    <t>CLIPS DE BILLETEROS 32mm</t>
  </si>
  <si>
    <t>CLIPS DE BILLETEROS 41mm</t>
  </si>
  <si>
    <t>CLIPS DE BILLETEROS 51mm</t>
  </si>
  <si>
    <t>CLIPS GRANDES No. 2</t>
  </si>
  <si>
    <t>CLIPS PEQUEÑOS  No. 1</t>
  </si>
  <si>
    <t>CORRECTOR LIQUIDO BLANCO</t>
  </si>
  <si>
    <t>CRAYONES GRANDES</t>
  </si>
  <si>
    <t>DISPENSADOR DE CINTA 3/4</t>
  </si>
  <si>
    <t xml:space="preserve">DVD CON CARÁTULA </t>
  </si>
  <si>
    <t>ESPIRALES (VARIOS)</t>
  </si>
  <si>
    <t>ESPIRALES 12 MM</t>
  </si>
  <si>
    <t>ESPIRALES 19 MM</t>
  </si>
  <si>
    <t>30.06.2020</t>
  </si>
  <si>
    <t>ESPIRALES 25 MM</t>
  </si>
  <si>
    <t>2.3.9.6.01</t>
  </si>
  <si>
    <t>EXTENSIÓN ELÉCTRICA USB 5 PIES</t>
  </si>
  <si>
    <t>31.07.2021</t>
  </si>
  <si>
    <t>EXTENSIÓN ELÉCTRICA 30 PIES</t>
  </si>
  <si>
    <t>EXTENSIÓN ELÉCTRICA 12 PIES</t>
  </si>
  <si>
    <t>FELPAS NEGRA</t>
  </si>
  <si>
    <t>30.11.2018</t>
  </si>
  <si>
    <t xml:space="preserve">FOLDER 8 1/2 X 11 OFINETA </t>
  </si>
  <si>
    <t xml:space="preserve">FOLDER 8 1/2 X 13 OFINETA </t>
  </si>
  <si>
    <t xml:space="preserve">FOLDER 8 1/2 X 14 OFINETA </t>
  </si>
  <si>
    <t>FOLDERS CON BOLSILLOS LOGO INSTITUCIONAL LAMINADA</t>
  </si>
  <si>
    <t>FOLDERS CON BOLSILLOS LOGO INSTITUCIONAL UV</t>
  </si>
  <si>
    <t>FOLDERS DE COLORES</t>
  </si>
  <si>
    <t>FUENTE PARA LAPTOP</t>
  </si>
  <si>
    <t>GANCHOS DE FOLDER</t>
  </si>
  <si>
    <t>2.3.7.1.02</t>
  </si>
  <si>
    <t>GASOIL (TICKETS) 1000.00</t>
  </si>
  <si>
    <t>GASOIL (TICKETS) 200.00</t>
  </si>
  <si>
    <t>GASOIL (TICKETS) 500.00</t>
  </si>
  <si>
    <t xml:space="preserve">GOMAS DE BORRAR </t>
  </si>
  <si>
    <t>GRAPADORAS STANDARS</t>
  </si>
  <si>
    <t xml:space="preserve">GRAPADORAS INDUSTRIAL O DE PRESION </t>
  </si>
  <si>
    <t>GRAPAS ESTÁNDARS</t>
  </si>
  <si>
    <t>HOJAS PLASTICAS PARA CARPETAS</t>
  </si>
  <si>
    <t>LABEL</t>
  </si>
  <si>
    <t>LAPICEROS</t>
  </si>
  <si>
    <t xml:space="preserve">LÁPIZ DE CARBÓN </t>
  </si>
  <si>
    <t>LIBRETA RAYADA 5 X 8</t>
  </si>
  <si>
    <t>LIBRETA RAYADA 8 1/2 X 11</t>
  </si>
  <si>
    <t>LIBRETA Y BOLIGRAFO COLOR AZUL LOGO</t>
  </si>
  <si>
    <t>LIBRO RECORD 500 PAGS</t>
  </si>
  <si>
    <t>LONA PLASTICA</t>
  </si>
  <si>
    <t>MARCADORES MÁGICOS</t>
  </si>
  <si>
    <t>MARCADORES PERMANENTES</t>
  </si>
  <si>
    <t xml:space="preserve">MEMORIAS USB </t>
  </si>
  <si>
    <t>MEMORIA RAM  1X 8GB</t>
  </si>
  <si>
    <t>2.3.3.1.01</t>
  </si>
  <si>
    <t>PAPEL BOND 8 1/2 X 11</t>
  </si>
  <si>
    <t xml:space="preserve">RESMAS </t>
  </si>
  <si>
    <t>PAPEL BOND 8 1/2 X 13</t>
  </si>
  <si>
    <t>PAPEL BOND 8 1/2 X 14</t>
  </si>
  <si>
    <t>PAPEL BOND DE COLORES</t>
  </si>
  <si>
    <t>PAPEL CONSTRUCCION</t>
  </si>
  <si>
    <t>PAQUETES</t>
  </si>
  <si>
    <t>PAPEL CONTÍNUO 8 1/2 X 11</t>
  </si>
  <si>
    <t>PAPEL DE SUMADORA TIRILLA</t>
  </si>
  <si>
    <t>PAPEL ESCUDO EN HILO 8 1/2 X 11</t>
  </si>
  <si>
    <t>PAPEL HILO 8 1/2 X 11 BLANCO</t>
  </si>
  <si>
    <t xml:space="preserve">PAPEL PARA FAX BROTHER PC 402 RF </t>
  </si>
  <si>
    <t>PAPEL PARA FAX UX-5CR</t>
  </si>
  <si>
    <t>PAPEL PERIÓDICO 8 1/2 X 11</t>
  </si>
  <si>
    <t xml:space="preserve">PAPEL ROTA FOLIO </t>
  </si>
  <si>
    <t>PAPEL TIMBRADO CND 8 1/2 X 11 (PALOMITA)</t>
  </si>
  <si>
    <t>31.03.2021</t>
  </si>
  <si>
    <t>PAPEL TIMBRADO HILO BLANCO (NUEVO MODELO)</t>
  </si>
  <si>
    <t>PAPEL TIMBRADO HILO CREMA (NUEVO MODELO)</t>
  </si>
  <si>
    <t>PAPEL TIMBRADO ESCUDO 8 1/2 X 11</t>
  </si>
  <si>
    <t>PEGAMENTO EN BARRA (UHU)</t>
  </si>
  <si>
    <t>PEGAMENTO LIQUIDO</t>
  </si>
  <si>
    <t>PENDAFLEX 8 1/2 X 11</t>
  </si>
  <si>
    <t>CAJAS</t>
  </si>
  <si>
    <t>PENDAFLEX 8 1/2 X 13</t>
  </si>
  <si>
    <t xml:space="preserve">PERFORADORAS DE 2 HOYOS </t>
  </si>
  <si>
    <t>30.08.2021</t>
  </si>
  <si>
    <t>PILAS PARA COMPUTADORAS</t>
  </si>
  <si>
    <t>2.3.9.9.05</t>
  </si>
  <si>
    <t>PIZARRA MAGICA</t>
  </si>
  <si>
    <t>PORTA CLIPS</t>
  </si>
  <si>
    <t>PORTADAS P/ ENCUADERNACIÓN</t>
  </si>
  <si>
    <t>POST-IT 3 X 2</t>
  </si>
  <si>
    <t>POST-IT 3 X 3</t>
  </si>
  <si>
    <t>REFILC P/FAX BROTHER 560/580 M</t>
  </si>
  <si>
    <t>REFORZADOR DE HOYO PARA CARPETA</t>
  </si>
  <si>
    <t xml:space="preserve">REGLAS DE 12 PULGADAS </t>
  </si>
  <si>
    <t>REGLETA</t>
  </si>
  <si>
    <t>RESALTADORES FLUORESCENTES</t>
  </si>
  <si>
    <t>SACA GRAPA</t>
  </si>
  <si>
    <t>SACA PUNTA ELÉCTRICO</t>
  </si>
  <si>
    <t>SACA PUNTA EN METAL PEQ.</t>
  </si>
  <si>
    <t>SELLO FECHERO</t>
  </si>
  <si>
    <t>27.06.2022</t>
  </si>
  <si>
    <t xml:space="preserve">SELLO PRETINTADO </t>
  </si>
  <si>
    <t>SEPARADORES ADHESIVOS TIPO FLECHA</t>
  </si>
  <si>
    <t>PAQUETE</t>
  </si>
  <si>
    <t>SOBRE BLANCO # 10</t>
  </si>
  <si>
    <t>SOBRE VARIOS (9 1/2X11, 6 1/2X9 1/2, 10X15)</t>
  </si>
  <si>
    <t xml:space="preserve">SOBRES  MANILA 10 X 13 </t>
  </si>
  <si>
    <t>SOBRES  MANILA 10 X 15</t>
  </si>
  <si>
    <t>SOBRES  MANILA 9 X 12</t>
  </si>
  <si>
    <t>SOBRES  TIMBRADOS HILO BLANCO, TIPO CARTA</t>
  </si>
  <si>
    <t>SOBRES  TIMBRADOS HILO CREMA, TIPO CARTA</t>
  </si>
  <si>
    <t>SOBRES  TIMBRADOS CON LOGO PALOMITA 500/1 BOND</t>
  </si>
  <si>
    <t>SOBRES TIMBRADOS CON ESCUDO NACIONAL</t>
  </si>
  <si>
    <t xml:space="preserve">SOBRES TIMBRADOS ESC. NAC. EN HILO </t>
  </si>
  <si>
    <t>31.05.2022</t>
  </si>
  <si>
    <t>TARJETAS DE INVITACION</t>
  </si>
  <si>
    <t>TARJETAS DE INVENTARIO</t>
  </si>
  <si>
    <t>TARJETAS PVC EN BLANCO 100/1</t>
  </si>
  <si>
    <t>LAMINADO SIN HOLOGRAMA</t>
  </si>
  <si>
    <t>2.3.9.8.01</t>
  </si>
  <si>
    <t>PORTACARNET TIPO CORDON AZUL NAVY GRUESO 100/1</t>
  </si>
  <si>
    <t>PORTACARNETSEMIRRIGIDO PARA 1 TARJETA</t>
  </si>
  <si>
    <t xml:space="preserve">CINTA PARA IMPRESORA DATA CARD </t>
  </si>
  <si>
    <t>TIJERA</t>
  </si>
  <si>
    <t>31.10.2019</t>
  </si>
  <si>
    <t>TINTA EPSON AZUL CYAN 664220</t>
  </si>
  <si>
    <t>TINTA EPSON MAGENTA 664320  (ROSADA)</t>
  </si>
  <si>
    <t>TINTA EPSON NEGRA 664120</t>
  </si>
  <si>
    <t>TINTA EPSON AMARILLA 664420</t>
  </si>
  <si>
    <t>TINTAS GOTERA P SELLOS PRETINTADOS 30 ML</t>
  </si>
  <si>
    <t>TINTAS P SELLOS PRETINTADOS 2 OZ</t>
  </si>
  <si>
    <t>TONER 204TD</t>
  </si>
  <si>
    <t>TONER CANON 137, COLOR NEGRO</t>
  </si>
  <si>
    <t>TONER CE-410A NEGRO</t>
  </si>
  <si>
    <t>31.12.2018</t>
  </si>
  <si>
    <t>TONER CE-411A AZUL</t>
  </si>
  <si>
    <t>TONER CE-412A AMARILLO</t>
  </si>
  <si>
    <t>TONER CE-413A MAGENTA</t>
  </si>
  <si>
    <t xml:space="preserve">TONER CF230A, COLOR NEGRO </t>
  </si>
  <si>
    <t>TONER CF-410A NEGRO</t>
  </si>
  <si>
    <t>TONER CF-411A AZUL</t>
  </si>
  <si>
    <t>TONER CF-412A AMARILLO</t>
  </si>
  <si>
    <t>14.07.2022</t>
  </si>
  <si>
    <t>TONER 202 LASERJET NEGRO</t>
  </si>
  <si>
    <t>TONER CF-413A MAGENTA</t>
  </si>
  <si>
    <t>TONER CF500A, COLOR NEGRO</t>
  </si>
  <si>
    <t>TONER CF501A, COLOR AZUL</t>
  </si>
  <si>
    <t>TONER CF502A, COLOR AMARILLO</t>
  </si>
  <si>
    <t>TONER CF503A, COLOR MANGETA</t>
  </si>
  <si>
    <t>TONER COPIADORA SHARP AL 204 TD</t>
  </si>
  <si>
    <t>TONER HP 226 A</t>
  </si>
  <si>
    <t>TONER HP 6511A</t>
  </si>
  <si>
    <t>TONER HP -CB-541 AZUL</t>
  </si>
  <si>
    <t>TONER HP CE285A</t>
  </si>
  <si>
    <t>TONER HP CE505A</t>
  </si>
  <si>
    <t>TONER HP- LASERJET Q5949 ORIGINAL</t>
  </si>
  <si>
    <t xml:space="preserve">TONER HP-CB 542 A AMARILLO </t>
  </si>
  <si>
    <t>TONER HP-CB540 NEGRO</t>
  </si>
  <si>
    <t xml:space="preserve">TONER HP-CB543 ROJO </t>
  </si>
  <si>
    <t>TONER HP-CF 280 ORIGINAL</t>
  </si>
  <si>
    <t>TONER HP-CE 283 A</t>
  </si>
  <si>
    <t>TONER HP-CF350A</t>
  </si>
  <si>
    <t>TONER HP-CF351A</t>
  </si>
  <si>
    <t>TONER HP-CF352A</t>
  </si>
  <si>
    <t>TONER HP-CF353A</t>
  </si>
  <si>
    <t>TONER HP-Q7551 A</t>
  </si>
  <si>
    <t>31.10.2018</t>
  </si>
  <si>
    <t>TONER LEXMARK  X464</t>
  </si>
  <si>
    <t>TONER LEXMARK X463 X464X466</t>
  </si>
  <si>
    <t>31.07.2020</t>
  </si>
  <si>
    <t>TONER MX-B45NT</t>
  </si>
  <si>
    <t>TONER PARA FAX CANNON FX-3</t>
  </si>
  <si>
    <t>TONER P-COPIADORA TOSHIBA T1640</t>
  </si>
  <si>
    <t>TONER TOSHIBA 1200 E</t>
  </si>
  <si>
    <t>TONER XEROX 03045</t>
  </si>
  <si>
    <t>TONER XEROX 508 NEGRO</t>
  </si>
  <si>
    <t>TONER XEROX 523 AMARILLO</t>
  </si>
  <si>
    <t>TONER XEROX 510 AZUL</t>
  </si>
  <si>
    <t>TONER XEROX 511 MAGENTA</t>
  </si>
  <si>
    <t>TONER XEROX 5624 COPIADORA</t>
  </si>
  <si>
    <t>2.3.1.1.01</t>
  </si>
  <si>
    <t>AGUA MINERAL DE 500ML</t>
  </si>
  <si>
    <t>AGUA POTABLE (BOTELLAS)</t>
  </si>
  <si>
    <t>FARDO</t>
  </si>
  <si>
    <t>AGUA POTABLE 500 ML</t>
  </si>
  <si>
    <t>FARDO DE AGUA ETIQUETADO CND</t>
  </si>
  <si>
    <t>31.08.2021</t>
  </si>
  <si>
    <t>AGUA POTABLE (BOTELLON)</t>
  </si>
  <si>
    <t>BOTELLON</t>
  </si>
  <si>
    <t>2.3.7.2.99</t>
  </si>
  <si>
    <t>ALCOHOL</t>
  </si>
  <si>
    <t>GALÓN</t>
  </si>
  <si>
    <t>2.3.9.1.01</t>
  </si>
  <si>
    <t>31.05.2019</t>
  </si>
  <si>
    <t>AMBIENTADOR ELECTRICO BASE PLUG IN</t>
  </si>
  <si>
    <t>AMBIENTADOR EN SPRAY 8 OZ.</t>
  </si>
  <si>
    <t>2.3.9.5.01</t>
  </si>
  <si>
    <t>ATOMIZADOR</t>
  </si>
  <si>
    <t>AZÚCAR  CREMA  5 LBS.</t>
  </si>
  <si>
    <t>AZÚCAR SPLENDA  300/1</t>
  </si>
  <si>
    <t>BLANQUEADOR (CLORO)</t>
  </si>
  <si>
    <t>BRILLO DE ALAMBRE</t>
  </si>
  <si>
    <t>BRILLO VERDE</t>
  </si>
  <si>
    <t>CAFÉ 1 LIBRA.</t>
  </si>
  <si>
    <t>CALDO DE POLLO</t>
  </si>
  <si>
    <t>COSTILLAS DE CERDO</t>
  </si>
  <si>
    <t>CEBOLLA BLANCA</t>
  </si>
  <si>
    <t>CREMORA  6 OZ.</t>
  </si>
  <si>
    <t>FRASCO</t>
  </si>
  <si>
    <t>CREMORA 22 OZ.</t>
  </si>
  <si>
    <t>CREMORA 23 ONZ</t>
  </si>
  <si>
    <t>CUBETAS PLÁSTICAS DE 3 GLS.</t>
  </si>
  <si>
    <t xml:space="preserve">UNIDAD  </t>
  </si>
  <si>
    <t>DESCALIN</t>
  </si>
  <si>
    <t xml:space="preserve">DESINFECTANTE </t>
  </si>
  <si>
    <t>DESINFECTANTE (LYSOL)</t>
  </si>
  <si>
    <t>DETERGENTE EN POLVO 4 LB</t>
  </si>
  <si>
    <t>LIBRAS</t>
  </si>
  <si>
    <t>DETERGENTE EN POLVO 5 LB</t>
  </si>
  <si>
    <t>DISPENSADOR DE GEL ANTIBACTERIAL</t>
  </si>
  <si>
    <t>ESCOBAS</t>
  </si>
  <si>
    <t>ESPONJAS PARA FREGAR</t>
  </si>
  <si>
    <t>FUNDAS PLÁSTICAS 100/1-60GLS.</t>
  </si>
  <si>
    <t>FUNDAS PLÁSTICAS 1000/1  CON ASA</t>
  </si>
  <si>
    <t>FUNDAS PARA BASURA</t>
  </si>
  <si>
    <t>BEBIDA ENERGIZANTE (GATORADE )</t>
  </si>
  <si>
    <t>BOTELLA</t>
  </si>
  <si>
    <t>2.3.4.1.01</t>
  </si>
  <si>
    <t>GEL ANTIBACTERIAL</t>
  </si>
  <si>
    <t>GEL ANTIBACTERIAL 8 OZ</t>
  </si>
  <si>
    <t>2.3.9.9.04</t>
  </si>
  <si>
    <t>GUANTES DESECHABLES</t>
  </si>
  <si>
    <t>GUANTES PLÁSTICOS</t>
  </si>
  <si>
    <t>PAR</t>
  </si>
  <si>
    <t>GRECA DE 12 TAZAS</t>
  </si>
  <si>
    <t>04.10.2024</t>
  </si>
  <si>
    <t>GRECA DE 09 TAZAS</t>
  </si>
  <si>
    <t>GRECA DE 3 TAZAS</t>
  </si>
  <si>
    <t>2.3.7.2.05</t>
  </si>
  <si>
    <t xml:space="preserve">INSECTICIDA </t>
  </si>
  <si>
    <t>RECFIL</t>
  </si>
  <si>
    <t>JABÓN LIQUIDO EN ESPUMA DISP TORK</t>
  </si>
  <si>
    <t>JABÓN LIQUIDO PARA FREGAR</t>
  </si>
  <si>
    <t>LANILLA</t>
  </si>
  <si>
    <t>YARDAS</t>
  </si>
  <si>
    <t>2.3.9.3.01</t>
  </si>
  <si>
    <t>42131606</t>
  </si>
  <si>
    <t>MASCARILLAS DE PROTECCION KN95</t>
  </si>
  <si>
    <t>30.10.2020</t>
  </si>
  <si>
    <t>MASCARILLAS QUIRURGICAS</t>
  </si>
  <si>
    <t xml:space="preserve">MENTAS BIANCHI FRUTI </t>
  </si>
  <si>
    <t xml:space="preserve">MENTAS BIANCHI CARAMELO </t>
  </si>
  <si>
    <t xml:space="preserve">MENTAS MIEL </t>
  </si>
  <si>
    <t>MENTAS HORTELA RECHEADA</t>
  </si>
  <si>
    <t>08.07.2019</t>
  </si>
  <si>
    <t>PALAS PARA BASURA CON MANGO LARGO</t>
  </si>
  <si>
    <t>2.3.6.3.06</t>
  </si>
  <si>
    <t>PAPEL ALUMINIO</t>
  </si>
  <si>
    <t>PAPEL ENCERADO</t>
  </si>
  <si>
    <t>31.3.2021</t>
  </si>
  <si>
    <t>PAPEL ADHERENTE</t>
  </si>
  <si>
    <t>PAPEL HIGIÉNICO 820 PIES FAMILIA 2/1</t>
  </si>
  <si>
    <t>ROLLO</t>
  </si>
  <si>
    <t>PAPEL HIGIÉNICO DOBLE HOJA SCOTT</t>
  </si>
  <si>
    <t>PAPEL HIGIÉNICO JUMBO KLEENEX 250 MTS</t>
  </si>
  <si>
    <t>PAPEL TOALLA</t>
  </si>
  <si>
    <t>REPUESTOS AMBIENTADOR ELÉCTRICO</t>
  </si>
  <si>
    <t>SEMILLA DE CAJUIL MIXTA, 32 ONZ. (2 LIBRAS)</t>
  </si>
  <si>
    <t>SEMILLAS DE CAJUIL 1 LIBRAS</t>
  </si>
  <si>
    <t>SEMILLAS DE CAJUIL 32 ONZAS (2 LIBRAS)</t>
  </si>
  <si>
    <t>SERVILLETAS CUADRADA</t>
  </si>
  <si>
    <t>SERVILLETAS DE MESA 500/1</t>
  </si>
  <si>
    <t>08.01.2019</t>
  </si>
  <si>
    <t>SUAPER (TIPO  MAPO) CON ARMAZON</t>
  </si>
  <si>
    <t>SUAPER CON PALO</t>
  </si>
  <si>
    <t>TÉ CALIENTE MARCA TWINGS</t>
  </si>
  <si>
    <t>TÉ CALIENTE SABOR ANIS 10/1</t>
  </si>
  <si>
    <t>TÉ CALIENTE SABOR ANIS 25/1</t>
  </si>
  <si>
    <t>TÉ CALIENTE SABOR MANZANILLA 10/1</t>
  </si>
  <si>
    <t>TÉ CALIENTE SABOR MANZANILLA 20/1</t>
  </si>
  <si>
    <r>
      <t>TE CALIENTE</t>
    </r>
    <r>
      <rPr>
        <sz val="8"/>
        <color rgb="FF000000"/>
        <rFont val="Arial"/>
        <family val="2"/>
      </rPr>
      <t xml:space="preserve"> (INFUSION DE MANZANA, CANELA Y MIEL) </t>
    </r>
  </si>
  <si>
    <t>TÉ FRIO 2.5 ONZ.</t>
  </si>
  <si>
    <t>LATA</t>
  </si>
  <si>
    <t xml:space="preserve">TE FRIO, 7.9  23 ONZ. </t>
  </si>
  <si>
    <t>TÉ POMPADOUR, ROJO 25/1</t>
  </si>
  <si>
    <t>TÉ POMPADOUR, VERDE 10/1</t>
  </si>
  <si>
    <t>TOALLAS HUMEDAS</t>
  </si>
  <si>
    <t>2.3.2.2.01</t>
  </si>
  <si>
    <t>TOALLAS PARA SECAR</t>
  </si>
  <si>
    <t>VASOS PLÁSTICOS 3 Oz. 100/1</t>
  </si>
  <si>
    <t>VASOS PLÁSTICOS 7 Oz. 50/1</t>
  </si>
  <si>
    <t>2.3.9.4.01</t>
  </si>
  <si>
    <t>30.04.2020</t>
  </si>
  <si>
    <t>AROS PARA NIÑAS</t>
  </si>
  <si>
    <t>94121601</t>
  </si>
  <si>
    <t>BARAJAS DIFERENTES COLORES</t>
  </si>
  <si>
    <t>BATE CON PELOTA EN MALLA</t>
  </si>
  <si>
    <t>25101503</t>
  </si>
  <si>
    <t>CARROS DE DIFERENTES TIPOS</t>
  </si>
  <si>
    <t xml:space="preserve">CAMION DE CONSTRUCCION TRUCK </t>
  </si>
  <si>
    <t xml:space="preserve">CAMIONETA DE FRICCION </t>
  </si>
  <si>
    <t xml:space="preserve">     </t>
  </si>
  <si>
    <t>CARRO DE FRICCION</t>
  </si>
  <si>
    <t>JUEGOS DE AJEDRES DE MADERA</t>
  </si>
  <si>
    <t>JUEGOS DE AJEDRES MAGNETICO</t>
  </si>
  <si>
    <t>60141101</t>
  </si>
  <si>
    <t>JUEGOS DE AJEDRES DE RESINA</t>
  </si>
  <si>
    <t>43232003</t>
  </si>
  <si>
    <t>JUEGOS DE BATES Y PELOTAS</t>
  </si>
  <si>
    <t>JUEGOS DE COCINA</t>
  </si>
  <si>
    <t>JUEGOS DE DOMINOS</t>
  </si>
  <si>
    <t>JUEGOS DE ENFERMERAS</t>
  </si>
  <si>
    <t>JUEGOS DE JACK</t>
  </si>
  <si>
    <t xml:space="preserve">JUEGO DE PARCHE </t>
  </si>
  <si>
    <t>49181507</t>
  </si>
  <si>
    <t>JUEGOS DE PING PONG</t>
  </si>
  <si>
    <t>60141002</t>
  </si>
  <si>
    <t>MUÑECAS</t>
  </si>
  <si>
    <t>48121200</t>
  </si>
  <si>
    <t>PARCHE CON SEÑALIZADORES DE CARTON</t>
  </si>
  <si>
    <t>PELOTAS DE BASKET</t>
  </si>
  <si>
    <t>PELOTAS GRANDES</t>
  </si>
  <si>
    <t>PELOTAS INFLABLES</t>
  </si>
  <si>
    <t>POTES DE BURBUJAS</t>
  </si>
  <si>
    <t>ROMPE CABEZA</t>
  </si>
  <si>
    <t>2.3.2.1.01</t>
  </si>
  <si>
    <t xml:space="preserve">ROLLOS DE LANA </t>
  </si>
  <si>
    <t>SOLDADITOS</t>
  </si>
  <si>
    <t>2.3.7.1.01</t>
  </si>
  <si>
    <t>ACEITE 2 TIEMPOS</t>
  </si>
  <si>
    <t>2.3.7.1.05</t>
  </si>
  <si>
    <t>ADITIVO DE GASOIL</t>
  </si>
  <si>
    <t>ADITIVO DE GASOLINA</t>
  </si>
  <si>
    <t xml:space="preserve">ADITIVO DE ACEITE PARA MOTOR </t>
  </si>
  <si>
    <t xml:space="preserve">LATAS QUEMADORAS CHEFENDISH </t>
  </si>
  <si>
    <t>CAJA DE CABLES DE RED CAT5</t>
  </si>
  <si>
    <t>2.3.9.8.02</t>
  </si>
  <si>
    <t>AUDIFONOS LOGITECH H390</t>
  </si>
  <si>
    <t>BOCINA AXTECH XTS</t>
  </si>
  <si>
    <t>2.3.7.1.06</t>
  </si>
  <si>
    <t>26.02.2021</t>
  </si>
  <si>
    <t>COOLANT</t>
  </si>
  <si>
    <t xml:space="preserve">COOLANT </t>
  </si>
  <si>
    <t>29.08.2022</t>
  </si>
  <si>
    <t>COOLANT MOBIL</t>
  </si>
  <si>
    <t>ACEITE 15W40 (GASOLINA)</t>
  </si>
  <si>
    <t>ACEITE 15W40 (CAJAS GASOLINA</t>
  </si>
  <si>
    <t>ACEITE 15W40 (DIESEL)</t>
  </si>
  <si>
    <t xml:space="preserve">ACEITE SAE50 </t>
  </si>
  <si>
    <t>2.3.6.3.04</t>
  </si>
  <si>
    <t>BROCHA DE 2 PULG.</t>
  </si>
  <si>
    <t>ESPATULA DE METAL</t>
  </si>
  <si>
    <t>LIQUIDO DE FRENOS</t>
  </si>
  <si>
    <t>2.3.7.2.01</t>
  </si>
  <si>
    <t>MOTA ANTI GOTAS</t>
  </si>
  <si>
    <t>2.3.7.2.06</t>
  </si>
  <si>
    <t>PINTURA SEMI- GLOSS</t>
  </si>
  <si>
    <t>CUBETA</t>
  </si>
  <si>
    <t>PINTURA ACRILICA</t>
  </si>
  <si>
    <t>PINTURA ACRILICA 1/2 GALON</t>
  </si>
  <si>
    <t xml:space="preserve">PINTURA ACRILICA </t>
  </si>
  <si>
    <t>GALON</t>
  </si>
  <si>
    <t>PINTURA  SEMI-GLOSS MARFIL 57</t>
  </si>
  <si>
    <t>PINTURA  SEMI-GLOSS BLANCO 50</t>
  </si>
  <si>
    <t>PINTURA DE ACEITE</t>
  </si>
  <si>
    <t>PORTA ROLO</t>
  </si>
  <si>
    <t>IMPERMEABILIZANTE DE TECHO</t>
  </si>
  <si>
    <t>EVALUACIONES EN BOND 24 BLANCO Y NEGRO</t>
  </si>
  <si>
    <t>FILTRO DE ACEITE PH3614</t>
  </si>
  <si>
    <t>FILTRO DE ACEITE PH8A</t>
  </si>
  <si>
    <t>FILTRO DE GASOIL 23390-0L010</t>
  </si>
  <si>
    <t>FILTRO DE AIRE 17801-75010</t>
  </si>
  <si>
    <t>FILTRO DE ELEMENTO 23390- 0L041</t>
  </si>
  <si>
    <t xml:space="preserve">GUANTE DE PROTECCION PARA USO INDUSTRIAL </t>
  </si>
  <si>
    <t>2.3.6.3.01</t>
  </si>
  <si>
    <t>TAPE SUPER 3M</t>
  </si>
  <si>
    <t>PERFIL NEGRO 3X1</t>
  </si>
  <si>
    <t>PERFIL NEGRO 2X1</t>
  </si>
  <si>
    <t>DISCO DE CORTE METABO 7</t>
  </si>
  <si>
    <t xml:space="preserve">DISCO DURO EXTERNO 2TB </t>
  </si>
  <si>
    <t>03.10.2022</t>
  </si>
  <si>
    <t xml:space="preserve">DISCO DURO ESTADO SOLIDO 2TB </t>
  </si>
  <si>
    <t xml:space="preserve">SOLDADURA 6013 DE 1/8 </t>
  </si>
  <si>
    <t>TORNILLOS ALUZINC</t>
  </si>
  <si>
    <t xml:space="preserve">PINZA DE CORTE DIAGONAL </t>
  </si>
  <si>
    <t>JUEGO DE LLAVES</t>
  </si>
  <si>
    <t>JUEGO DE CUBO</t>
  </si>
  <si>
    <t xml:space="preserve">MANOMETRO </t>
  </si>
  <si>
    <t>ALICATE ELECTRICO</t>
  </si>
  <si>
    <t>JUEGO DESTORNILLADORES</t>
  </si>
  <si>
    <t>TAPE DE VINYL</t>
  </si>
  <si>
    <t>PENETRANTE DW-40</t>
  </si>
  <si>
    <t>FUNDA DE CEMENTO BLANCO</t>
  </si>
  <si>
    <t>GALON DE TOROBON</t>
  </si>
  <si>
    <t>2.3.5.3.01</t>
  </si>
  <si>
    <t>NEUMATICOS MARCA POWERTRAC</t>
  </si>
  <si>
    <t>2.3.1.4.01</t>
  </si>
  <si>
    <t>PLANCHA DE MDF</t>
  </si>
  <si>
    <t>THINNER</t>
  </si>
  <si>
    <t>FIBRA DE VIDRIO</t>
  </si>
  <si>
    <t xml:space="preserve">TRANSFORMADORES LED </t>
  </si>
  <si>
    <t>31.05.2021</t>
  </si>
  <si>
    <t>BOTON DE EMERGENCIA</t>
  </si>
  <si>
    <t>18.12.2020</t>
  </si>
  <si>
    <t>CAJAS EN TERCIOPELO AZUL, PARA PINES METÁLICOS CND</t>
  </si>
  <si>
    <t>CAJAS EN TERCIOPELO AZUL, PARA MONEDAS METÁLICAS CND</t>
  </si>
  <si>
    <t>2.3.2.3.01</t>
  </si>
  <si>
    <t>CAMISAS MANGAS LARGAS BORDADAS TIPO BOLSILLO</t>
  </si>
  <si>
    <t>7</t>
  </si>
  <si>
    <t>05.01.2023</t>
  </si>
  <si>
    <t>CHACABANAS CON LOGO</t>
  </si>
  <si>
    <t>2</t>
  </si>
  <si>
    <t>05.01.2024</t>
  </si>
  <si>
    <t>ABRIGO</t>
  </si>
  <si>
    <t>1</t>
  </si>
  <si>
    <t>CHAQUETA CON LOGO INSTITUCIONAL</t>
  </si>
  <si>
    <t>CORTINA VENECIANA TAMAÑO 60X60</t>
  </si>
  <si>
    <t>CORTINA VENECIANA TAMAÑO 36X60</t>
  </si>
  <si>
    <t>GORRAS AZUL ROYAL LOGO BORDADO</t>
  </si>
  <si>
    <t>260</t>
  </si>
  <si>
    <t>265</t>
  </si>
  <si>
    <t>TRAJES PARA HOMBRE</t>
  </si>
  <si>
    <t>POLOSHIRT BORDADO AZUL Y BLANCO</t>
  </si>
  <si>
    <t>277</t>
  </si>
  <si>
    <t>2.3.9.2.02</t>
  </si>
  <si>
    <t>MAPA DE LA REPUBLICA DOMINICANA</t>
  </si>
  <si>
    <t>MEDALLAS GRANDES</t>
  </si>
  <si>
    <t>20</t>
  </si>
  <si>
    <t>MEMORIA DDR/4 DE 4GB</t>
  </si>
  <si>
    <t>MEMORIA DDR/4 DE 8GB</t>
  </si>
  <si>
    <t>30.05.2021</t>
  </si>
  <si>
    <t>MOUSE ÓPTICO</t>
  </si>
  <si>
    <t>TECLADOS</t>
  </si>
  <si>
    <t>16</t>
  </si>
  <si>
    <t>17</t>
  </si>
  <si>
    <t>BATERIA PARA INVERSOR</t>
  </si>
  <si>
    <t>BATERIA 15-12 INTERESTATE</t>
  </si>
  <si>
    <t>BATERIA WHITE EAGEL</t>
  </si>
  <si>
    <t>BATERIA REFERENCIA 65-720, 15/12</t>
  </si>
  <si>
    <t>BATERIA RECARGABLE UPS 12V</t>
  </si>
  <si>
    <t>4</t>
  </si>
  <si>
    <t>BOTONES IMPRESOS FULL COLOR</t>
  </si>
  <si>
    <t>400</t>
  </si>
  <si>
    <t xml:space="preserve">PINES METALICOS CND EN ALTO Y BAJO RELIEVE </t>
  </si>
  <si>
    <t>LLAVEROS METALICOS</t>
  </si>
  <si>
    <t>170</t>
  </si>
  <si>
    <t>MONEDAS METÁLICAS CND EN ALTO Y BAJO RELIEVE</t>
  </si>
  <si>
    <t>TERMOMETRO INFRAROJO, TIPO PISTOLA</t>
  </si>
  <si>
    <t>TERMOMETRO MERCURIO</t>
  </si>
  <si>
    <t>05.08.2022</t>
  </si>
  <si>
    <t xml:space="preserve">JUEGO DE MAQUILLAJE </t>
  </si>
  <si>
    <t>25</t>
  </si>
  <si>
    <t>08.08.2022</t>
  </si>
  <si>
    <t>GRASA DIFERENCIAL 75W90</t>
  </si>
  <si>
    <t>12</t>
  </si>
  <si>
    <t>10.08.2022</t>
  </si>
  <si>
    <t>BANDERA INST, CON LOGO BORDADO EN TEL, SATINADA, C/BLANCO, FLECO</t>
  </si>
  <si>
    <t>6</t>
  </si>
  <si>
    <t>BANDERA INST. CON LOGO SUBLIMADO EN TELA, C/BLANCO Y BORDES AZUL</t>
  </si>
  <si>
    <t>BANDERA EN RAZO, TAMAÑO 4X6 PIES DE REP. DOM. CO ESCUDO BORDADO</t>
  </si>
  <si>
    <t>3</t>
  </si>
  <si>
    <t>BANDERA EN GABARDINA, TAMAÑO 4X6 PIES DE REP. DOM.</t>
  </si>
  <si>
    <t>PLAN EXTRATEGICO</t>
  </si>
  <si>
    <t>50</t>
  </si>
  <si>
    <t>PORTA LIBROS</t>
  </si>
  <si>
    <t>FLORERO</t>
  </si>
  <si>
    <t>FLORERO CARITA</t>
  </si>
  <si>
    <t>2.3.1.3.01</t>
  </si>
  <si>
    <t>ORQUIDEA</t>
  </si>
  <si>
    <t>MUNDO EN BASE MARMOL</t>
  </si>
  <si>
    <t>LUPA</t>
  </si>
  <si>
    <t>CARPETA IMPRESA FULL COLOR</t>
  </si>
  <si>
    <t>VASOS AZULES DESECHABLE DE CARTON</t>
  </si>
  <si>
    <t>CASCO DE SEGURIDAD</t>
  </si>
  <si>
    <t>CABLE DE SEGURIDAD</t>
  </si>
  <si>
    <t>CAPA IMPERMEABLE</t>
  </si>
  <si>
    <t>PARAGUAS AUTOMATICO COLOR BLANCO</t>
  </si>
  <si>
    <t>NEUMATICOS 205/75R16C REFERENCIAL</t>
  </si>
  <si>
    <t>04.01.2023</t>
  </si>
  <si>
    <t>NEUMATICOS 265/65R18 REFERENCIAL</t>
  </si>
  <si>
    <t>2.3.6.2.02</t>
  </si>
  <si>
    <t>INODORO ELONGADO ONE PIECE</t>
  </si>
  <si>
    <t>04.10.2022</t>
  </si>
  <si>
    <t>ESCOBILLA EN TEFLON 22 PULGADA</t>
  </si>
  <si>
    <t>ESCOBILLA EN TEFLON 18 PULGADA</t>
  </si>
  <si>
    <t>03.11.2022</t>
  </si>
  <si>
    <t xml:space="preserve">IMPRESIÓN DE BAJANTES FULL COLOR </t>
  </si>
  <si>
    <t>05.11.2022</t>
  </si>
  <si>
    <t>BATERIA DE GELATINA 12 VOLTIO</t>
  </si>
  <si>
    <t xml:space="preserve">GUIA PARA LA FAMILIA DE 52 PAGINAS </t>
  </si>
  <si>
    <t>PINO DE TARRO</t>
  </si>
  <si>
    <t>GUAJACA</t>
  </si>
  <si>
    <t xml:space="preserve">CORONA NAVIDEÑA </t>
  </si>
  <si>
    <t>PAQ</t>
  </si>
  <si>
    <t>PAQUETE DE BOLA NAVIDEÑA</t>
  </si>
  <si>
    <t>RAMA DE PINO</t>
  </si>
  <si>
    <t>VENTOSA</t>
  </si>
  <si>
    <t>PISTOLA DE SILICON</t>
  </si>
  <si>
    <t>VELA DE SILICON</t>
  </si>
  <si>
    <t>ESTRUCTURA DE ARBOL CON LUCES</t>
  </si>
  <si>
    <t>GUINALDA NAVIDEÑA</t>
  </si>
  <si>
    <t>LUCE NAVIDEÑA DE 200 BOMBILLOS</t>
  </si>
  <si>
    <t>ROLLO DE CINTA DE NAVIDEÑA</t>
  </si>
  <si>
    <t>MINI ARBOL NAVIDEÑO</t>
  </si>
  <si>
    <t>RAMA DECORATIVA</t>
  </si>
  <si>
    <t>PAQUETE DE BATERIA, MARCA DURACELL</t>
  </si>
  <si>
    <t>RAMITA PIDITA</t>
  </si>
  <si>
    <t>PAQUETE DE FRUTO DE PINO</t>
  </si>
  <si>
    <t>ARROZ PREMIUM</t>
  </si>
  <si>
    <t>HABICHUELA SAN JUANERA</t>
  </si>
  <si>
    <t>HABICHUELA NEGRA</t>
  </si>
  <si>
    <t>CEBOLLA ROJA</t>
  </si>
  <si>
    <t>AJO</t>
  </si>
  <si>
    <t>VINO BLANCO</t>
  </si>
  <si>
    <t>VINO TINTO</t>
  </si>
  <si>
    <t>ACEITE DE OLIVA COOSUR</t>
  </si>
  <si>
    <t>CREMA DE LECHE</t>
  </si>
  <si>
    <t>ACEITUNA SIN HUESOS NEGRA</t>
  </si>
  <si>
    <t>ACEITUNA Y ALCAPARRA</t>
  </si>
  <si>
    <t>OREGANO</t>
  </si>
  <si>
    <t>PIMIENTA</t>
  </si>
  <si>
    <t>SALSA CHINA</t>
  </si>
  <si>
    <t>HONGOS</t>
  </si>
  <si>
    <t>SAL MOLIDA</t>
  </si>
  <si>
    <t>PASTA DE TOMATE</t>
  </si>
  <si>
    <t>SALSA DE SOYA</t>
  </si>
  <si>
    <t>MOSTAZA</t>
  </si>
  <si>
    <t>LATA DE GARBANZO</t>
  </si>
  <si>
    <t>HABICHUELA BLANCA</t>
  </si>
  <si>
    <t>VINAGRE BLANCO</t>
  </si>
  <si>
    <t>VINAGRE BALSAMICO</t>
  </si>
  <si>
    <t>CAJA DE MAIZ ENLATADO</t>
  </si>
  <si>
    <t>CAJA DE GUANDULE VERDE</t>
  </si>
  <si>
    <t>GALON DE ACEITE DE CANOLA</t>
  </si>
  <si>
    <t>LATA DE PETIT-POUS</t>
  </si>
  <si>
    <t>CAJA DE LACHE LISTAMILK</t>
  </si>
  <si>
    <t>CAJA DE AZAFRAN</t>
  </si>
  <si>
    <t>CAJA DE CHOCO RICA</t>
  </si>
  <si>
    <t>PAQUETE DE LENTEJA</t>
  </si>
  <si>
    <t>PAQUETE DE ARROZ INTEGRAL</t>
  </si>
  <si>
    <t>CAJA DE MAIZERA</t>
  </si>
  <si>
    <t>PAQUETE DE ARINA DE TRIGO</t>
  </si>
  <si>
    <t xml:space="preserve">FARDO DE BEBIDA HIDRATANTE,GATORADE </t>
  </si>
  <si>
    <t>02.02.2023</t>
  </si>
  <si>
    <t>NEUMATICO REFERENCIAL 235/70R16</t>
  </si>
  <si>
    <t>FILTRO DE AIRE 17801-OC010</t>
  </si>
  <si>
    <t>FILTRO DE AIRE 17801-54100</t>
  </si>
  <si>
    <t>FILTRO DE AIRE 28113-4H00</t>
  </si>
  <si>
    <t>ACEITE SAE50 (GASOLINA) 1/4</t>
  </si>
  <si>
    <t>FILTRO DE ACEITE, REFERENCIAL 26300-42030</t>
  </si>
  <si>
    <t>06.03.2023</t>
  </si>
  <si>
    <t>AMBIENTADOR</t>
  </si>
  <si>
    <t>04.07.2023</t>
  </si>
  <si>
    <t>FARDO DE CAFÉ 20/1</t>
  </si>
  <si>
    <t>17.07.2023</t>
  </si>
  <si>
    <t>JUGO NATURAL</t>
  </si>
  <si>
    <t>05.12.2023</t>
  </si>
  <si>
    <t>BACK PANEL</t>
  </si>
  <si>
    <t>03.01.2024</t>
  </si>
  <si>
    <t>ESCLAVINA</t>
  </si>
  <si>
    <t>PIN METALICO</t>
  </si>
  <si>
    <t>CAJAS DE PAPEL BOND20 81/2 11 10/1</t>
  </si>
  <si>
    <t>PAQUETES DE POST-IT 3*3 12/1</t>
  </si>
  <si>
    <t>PAQUETES DE POST-IT 3*2 12/2</t>
  </si>
  <si>
    <t>BROCHURS,DOBLADO EN TRES BOND</t>
  </si>
  <si>
    <t>TARJETA DE PRESENTACION</t>
  </si>
  <si>
    <t xml:space="preserve">MEMORIA INSTITUCIONAL </t>
  </si>
  <si>
    <t>PAQUETES DE LIBRETAS RAYADAS 5*8 12/1</t>
  </si>
  <si>
    <t>CAJA DE LAPIZ 12/1 DE CARBON NO.2</t>
  </si>
  <si>
    <t>CAJ</t>
  </si>
  <si>
    <t>CAJA DE BOLIGRAFOS 12/1</t>
  </si>
  <si>
    <t xml:space="preserve">PAQUETES DE LIBRETAS RAYADAS 8 1/2*11 </t>
  </si>
  <si>
    <t xml:space="preserve">CAJAS DE RESALTADORES FLUORESCENTES </t>
  </si>
  <si>
    <t>CAJAS SOBRES MANILA 9*12</t>
  </si>
  <si>
    <t>CAJAS SOBRES MANILA 10*13</t>
  </si>
  <si>
    <t>PILON</t>
  </si>
  <si>
    <t>OLLA FANTUZZI</t>
  </si>
  <si>
    <t>CALDERO DE ALUMINIO</t>
  </si>
  <si>
    <t>PELADOR DE VERDURA</t>
  </si>
  <si>
    <t>CUCHILLO ASADO</t>
  </si>
  <si>
    <t>COLADOR</t>
  </si>
  <si>
    <t>03.01.202</t>
  </si>
  <si>
    <t>SET DE GUANTE Y AGARREDERA</t>
  </si>
  <si>
    <t>OLLA DE PRESION</t>
  </si>
  <si>
    <t>SERVILLETRO</t>
  </si>
  <si>
    <t>SET DE VINAGRE Y ACEITERO</t>
  </si>
  <si>
    <t>CUCHILLO DE CUBETERIA PARA MESA</t>
  </si>
  <si>
    <t>CUCHARRA DE MESA</t>
  </si>
  <si>
    <t>ESPUMADERO</t>
  </si>
  <si>
    <t>TABLA</t>
  </si>
  <si>
    <t>RALLADOR</t>
  </si>
  <si>
    <t>CUCHARRA DE MADERA</t>
  </si>
  <si>
    <t>EXPRIMIDOR</t>
  </si>
  <si>
    <t>CUCHILLO DE CHEF</t>
  </si>
  <si>
    <t>FRASCO MASON</t>
  </si>
  <si>
    <t>SARTEN PARA PARRILLA</t>
  </si>
  <si>
    <t>CUCHARON DE SERVIR</t>
  </si>
  <si>
    <t>BATERIA AA</t>
  </si>
  <si>
    <t xml:space="preserve">CAJAS DE  MARCADORES PERMANENTE </t>
  </si>
  <si>
    <t>BOLIGRAFOS PROMOCIONALES</t>
  </si>
  <si>
    <t>FILTRO DE AIRE 16546-25600</t>
  </si>
  <si>
    <t>FILTRO DE GASOIL 16405-16546/02NOO</t>
  </si>
  <si>
    <t>POWER STERING (CAJA12/1)</t>
  </si>
  <si>
    <t>POWER STERING (CAJA1/4)</t>
  </si>
  <si>
    <t>FILTRO DE CABINA</t>
  </si>
  <si>
    <t xml:space="preserve">FILTRO DE ACEITE 23303-5604PF </t>
  </si>
  <si>
    <t>FOLDER EN CARTULINA CORRUGADA ( RRHH)</t>
  </si>
  <si>
    <t>NEUMATICOS REFEENCIAL 225/70R16</t>
  </si>
  <si>
    <t>DATACART (ROLLO DE CINTA)</t>
  </si>
  <si>
    <t>TARJETA EN PVC EN BLANCO</t>
  </si>
  <si>
    <t>02.04.2024</t>
  </si>
  <si>
    <t xml:space="preserve">PUERTA DE ROBLE OFICINA PRINCIPAL </t>
  </si>
  <si>
    <t xml:space="preserve">PUERTA DE ROBLE BAÑO PRINCIPAL  </t>
  </si>
  <si>
    <t xml:space="preserve">PUERTA DE ROBLE SOLÓN DE REUNIONES   </t>
  </si>
  <si>
    <t>03.05.2024</t>
  </si>
  <si>
    <t>TENEDORES PARA MESA</t>
  </si>
  <si>
    <t>JARRAS</t>
  </si>
  <si>
    <t>TAZA PARA TÉ</t>
  </si>
  <si>
    <t>PLATO DE POSTRE NO.8</t>
  </si>
  <si>
    <t>PLATO DE POSTRE NO.10</t>
  </si>
  <si>
    <t>COPAS DE AGUA</t>
  </si>
  <si>
    <t>2.2.2.2.01</t>
  </si>
  <si>
    <t>VOLANTES INFORMATIVOS</t>
  </si>
  <si>
    <t>TENEDORES PARA POSTRE</t>
  </si>
  <si>
    <t>CUCHARAS DE 3.5 MM</t>
  </si>
  <si>
    <t>CUCHARAS PARA SERVIR</t>
  </si>
  <si>
    <t>COPAS DE VINO BLANCO</t>
  </si>
  <si>
    <t>COPAS DE VINO TINTO</t>
  </si>
  <si>
    <t>PLATOS DE BASE</t>
  </si>
  <si>
    <t>TAZAS DE TÉ 3 ONZ</t>
  </si>
  <si>
    <t>CUCHARAS PARA SALSA</t>
  </si>
  <si>
    <t>TETERA DE 2.5 LITROS</t>
  </si>
  <si>
    <t>ENSALADERA</t>
  </si>
  <si>
    <t>TAZON PARA SOPA</t>
  </si>
  <si>
    <t>TAZON PARA HABICHUELA</t>
  </si>
  <si>
    <t>TAZON PARA ADEREZO</t>
  </si>
  <si>
    <t>CANASTA PARA PAN Y CASABE</t>
  </si>
  <si>
    <t>CHAMPAÑERA</t>
  </si>
  <si>
    <t>04.09.2024</t>
  </si>
  <si>
    <t>SERVILLETA</t>
  </si>
  <si>
    <t>CAMINOS GRANDE</t>
  </si>
  <si>
    <t>CAMINOS PEQUEÑO</t>
  </si>
  <si>
    <t>MANTELES</t>
  </si>
  <si>
    <t>CHACABANAS</t>
  </si>
  <si>
    <t>PISA PAPELES</t>
  </si>
  <si>
    <t>CAJA ORGANIZADORA</t>
  </si>
  <si>
    <t>OLLA CON TAPA 8 PULGADA</t>
  </si>
  <si>
    <t>OLLA CON TAPA 2 PULGADA</t>
  </si>
  <si>
    <t>ORGANIZADOR DE CUBIERTO</t>
  </si>
  <si>
    <t>PAÑOS DE BANDEJA CUADRADO</t>
  </si>
  <si>
    <t>04.12.2024</t>
  </si>
  <si>
    <t xml:space="preserve">TONER HP W1450 COLOR NEGRO </t>
  </si>
  <si>
    <t>07.01.2025</t>
  </si>
  <si>
    <t>FILTRO DE GASOIL 16405-01T00</t>
  </si>
  <si>
    <t>HABICHUELA NEGRAS</t>
  </si>
  <si>
    <t>08.01.2025</t>
  </si>
  <si>
    <t>TE FRIO,24.69 ONZ</t>
  </si>
  <si>
    <t>FILTRO DE ACEITE OPOF-10S75</t>
  </si>
  <si>
    <t>FILTRO DE AIRE PAF45314</t>
  </si>
  <si>
    <t>ACEITE OW-20, GASOLINA (1/4)</t>
  </si>
  <si>
    <t>JABON LIQUIDO DESINFECTANTE DE MANO</t>
  </si>
  <si>
    <t>03.04.2025</t>
  </si>
  <si>
    <t>NEUMATICOS REFEENCIAL 235/70R16</t>
  </si>
  <si>
    <t>ARO REFERENCIAL 225/70 R16</t>
  </si>
  <si>
    <t>NEUMATICO REFERENCIAL 195R/15C</t>
  </si>
  <si>
    <t>Preparado por:</t>
  </si>
  <si>
    <t>Revisado por:</t>
  </si>
  <si>
    <t>Aprobado por:</t>
  </si>
  <si>
    <t>LICDA. ESTEFANY ACOSTA</t>
  </si>
  <si>
    <t>LIC. LOIDA I. ARIAS RODRÍGUEZ</t>
  </si>
  <si>
    <t>LIC. MARCELINO MERÁN RODRIGUEZ</t>
  </si>
  <si>
    <t>Auxiliar administrativo</t>
  </si>
  <si>
    <t>Enc. División de Contabilidad</t>
  </si>
  <si>
    <t>Director Administrativo y Financiero</t>
  </si>
  <si>
    <t>Fecha: 10 de Abril  2025</t>
  </si>
  <si>
    <t>Fecha: 7 de Abril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</si>
</sst>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.00000_);_(* \(#,##0.00000\);_(* &quot;-&quot;??_);_(@_)"/>
    <numFmt numFmtId="166" formatCode="dd/mm/yyyy;@"/>
    <numFmt numFmtId="167" formatCode="_-* #,##0_-;\-* #,##0_-;_-* &quot;-&quot;??_-;_-@_-"/>
    <numFmt numFmtId="168" formatCode="_(* #,##0_);_(* \(#,##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name val="Arial"/>
      <family val="2"/>
    </font>
    <font>
      <sz val="11"/>
      <color rgb="FF0000FF"/>
      <name val="Calibri"/>
      <family val="2"/>
      <charset val="204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8"/>
      <color rgb="FF0000FF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b/>
      <sz val="7"/>
      <color rgb="FF0000FF"/>
      <name val="Arial"/>
      <family val="2"/>
    </font>
    <font>
      <b/>
      <sz val="10"/>
      <color rgb="FF000000"/>
      <name val="Arial"/>
      <family val="2"/>
    </font>
    <font>
      <b/>
      <sz val="10"/>
      <color rgb="FF0000FF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rgb="FF0000FF"/>
      <name val="Arial"/>
      <family val="2"/>
    </font>
    <font>
      <sz val="12"/>
      <color rgb="FF000000"/>
      <name val="Arial"/>
      <family val="2"/>
    </font>
    <font>
      <sz val="11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</cellStyleXfs>
  <cellXfs count="245">
    <xf numFmtId="0" fontId="0" fillId="0" borderId="0" xfId="0"/>
    <xf numFmtId="0" fontId="3" fillId="0" borderId="0" xfId="0" applyFont="1" applyAlignment="1">
      <alignment vertical="center"/>
    </xf>
    <xf numFmtId="0" fontId="9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9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5" fillId="0" borderId="0" xfId="2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2" borderId="2" xfId="2" applyFont="1" applyFill="1" applyBorder="1" applyAlignment="1">
      <alignment horizontal="center" vertical="center"/>
    </xf>
    <xf numFmtId="0" fontId="16" fillId="3" borderId="3" xfId="2" applyFont="1" applyFill="1" applyBorder="1" applyAlignment="1">
      <alignment horizontal="center" vertical="center" wrapText="1"/>
    </xf>
    <xf numFmtId="0" fontId="16" fillId="3" borderId="4" xfId="2" applyFont="1" applyFill="1" applyBorder="1" applyAlignment="1">
      <alignment horizontal="center" vertical="center" wrapText="1"/>
    </xf>
    <xf numFmtId="164" fontId="16" fillId="3" borderId="5" xfId="2" applyNumberFormat="1" applyFont="1" applyFill="1" applyBorder="1" applyAlignment="1">
      <alignment horizontal="center" vertical="center" wrapText="1"/>
    </xf>
    <xf numFmtId="0" fontId="16" fillId="3" borderId="2" xfId="2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center" vertical="center" wrapText="1"/>
    </xf>
    <xf numFmtId="0" fontId="16" fillId="3" borderId="6" xfId="2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0" fillId="4" borderId="0" xfId="0" applyFill="1"/>
    <xf numFmtId="0" fontId="23" fillId="0" borderId="1" xfId="2" applyFont="1" applyBorder="1" applyAlignment="1">
      <alignment horizontal="center"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left" vertical="center" wrapText="1"/>
    </xf>
    <xf numFmtId="0" fontId="24" fillId="0" borderId="1" xfId="2" applyFont="1" applyBorder="1" applyAlignment="1">
      <alignment horizontal="center" vertical="center"/>
    </xf>
    <xf numFmtId="4" fontId="25" fillId="0" borderId="1" xfId="3" applyNumberFormat="1" applyFont="1" applyFill="1" applyBorder="1" applyAlignment="1">
      <alignment horizontal="right" vertical="center"/>
    </xf>
    <xf numFmtId="4" fontId="25" fillId="0" borderId="1" xfId="2" applyNumberFormat="1" applyFont="1" applyBorder="1" applyAlignment="1">
      <alignment horizontal="right" vertical="center"/>
    </xf>
    <xf numFmtId="3" fontId="26" fillId="0" borderId="1" xfId="2" applyNumberFormat="1" applyFont="1" applyBorder="1" applyAlignment="1">
      <alignment horizontal="right" vertical="center" wrapText="1"/>
    </xf>
    <xf numFmtId="0" fontId="26" fillId="0" borderId="1" xfId="2" applyFont="1" applyBorder="1" applyAlignment="1">
      <alignment horizontal="right" vertical="center" wrapText="1"/>
    </xf>
    <xf numFmtId="0" fontId="24" fillId="0" borderId="8" xfId="2" applyFont="1" applyBorder="1" applyAlignment="1">
      <alignment horizontal="right" vertical="center" wrapText="1"/>
    </xf>
    <xf numFmtId="3" fontId="27" fillId="0" borderId="1" xfId="0" applyNumberFormat="1" applyFont="1" applyBorder="1" applyAlignment="1">
      <alignment vertical="center"/>
    </xf>
    <xf numFmtId="164" fontId="27" fillId="0" borderId="9" xfId="3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/>
    </xf>
    <xf numFmtId="0" fontId="24" fillId="0" borderId="1" xfId="2" applyFont="1" applyBorder="1" applyAlignment="1">
      <alignment horizontal="left" vertical="center"/>
    </xf>
    <xf numFmtId="3" fontId="28" fillId="0" borderId="1" xfId="2" applyNumberFormat="1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164" fontId="27" fillId="0" borderId="0" xfId="3" applyFont="1" applyFill="1" applyBorder="1" applyAlignment="1">
      <alignment vertical="center"/>
    </xf>
    <xf numFmtId="0" fontId="29" fillId="0" borderId="1" xfId="2" applyFont="1" applyBorder="1" applyAlignment="1">
      <alignment horizontal="center" vertical="center"/>
    </xf>
    <xf numFmtId="0" fontId="29" fillId="4" borderId="1" xfId="2" applyFont="1" applyFill="1" applyBorder="1" applyAlignment="1">
      <alignment horizontal="center" vertical="center"/>
    </xf>
    <xf numFmtId="0" fontId="29" fillId="0" borderId="1" xfId="2" applyFont="1" applyBorder="1" applyAlignment="1">
      <alignment horizontal="left" vertical="center"/>
    </xf>
    <xf numFmtId="4" fontId="30" fillId="0" borderId="1" xfId="3" applyNumberFormat="1" applyFont="1" applyFill="1" applyBorder="1" applyAlignment="1">
      <alignment horizontal="right" vertical="center"/>
    </xf>
    <xf numFmtId="4" fontId="30" fillId="0" borderId="1" xfId="2" applyNumberFormat="1" applyFont="1" applyBorder="1" applyAlignment="1">
      <alignment horizontal="right" vertical="center"/>
    </xf>
    <xf numFmtId="3" fontId="30" fillId="0" borderId="1" xfId="2" applyNumberFormat="1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9" fillId="4" borderId="1" xfId="2" applyFont="1" applyFill="1" applyBorder="1" applyAlignment="1">
      <alignment horizontal="left" vertical="center"/>
    </xf>
    <xf numFmtId="4" fontId="30" fillId="4" borderId="1" xfId="3" applyNumberFormat="1" applyFont="1" applyFill="1" applyBorder="1" applyAlignment="1">
      <alignment horizontal="right" vertical="center"/>
    </xf>
    <xf numFmtId="4" fontId="30" fillId="4" borderId="1" xfId="2" applyNumberFormat="1" applyFont="1" applyFill="1" applyBorder="1" applyAlignment="1">
      <alignment horizontal="right" vertical="center"/>
    </xf>
    <xf numFmtId="3" fontId="30" fillId="4" borderId="1" xfId="2" applyNumberFormat="1" applyFont="1" applyFill="1" applyBorder="1" applyAlignment="1">
      <alignment vertical="center"/>
    </xf>
    <xf numFmtId="0" fontId="30" fillId="4" borderId="8" xfId="0" applyFont="1" applyFill="1" applyBorder="1" applyAlignment="1">
      <alignment vertical="center"/>
    </xf>
    <xf numFmtId="3" fontId="27" fillId="4" borderId="1" xfId="0" applyNumberFormat="1" applyFont="1" applyFill="1" applyBorder="1" applyAlignment="1">
      <alignment vertical="center"/>
    </xf>
    <xf numFmtId="0" fontId="24" fillId="4" borderId="1" xfId="2" applyFont="1" applyFill="1" applyBorder="1" applyAlignment="1">
      <alignment horizontal="left" vertical="center"/>
    </xf>
    <xf numFmtId="4" fontId="25" fillId="4" borderId="1" xfId="3" applyNumberFormat="1" applyFont="1" applyFill="1" applyBorder="1" applyAlignment="1">
      <alignment horizontal="right" vertical="center"/>
    </xf>
    <xf numFmtId="4" fontId="25" fillId="4" borderId="1" xfId="2" applyNumberFormat="1" applyFont="1" applyFill="1" applyBorder="1" applyAlignment="1">
      <alignment horizontal="right" vertical="center"/>
    </xf>
    <xf numFmtId="3" fontId="28" fillId="4" borderId="1" xfId="2" applyNumberFormat="1" applyFont="1" applyFill="1" applyBorder="1" applyAlignment="1">
      <alignment vertical="center"/>
    </xf>
    <xf numFmtId="0" fontId="27" fillId="4" borderId="8" xfId="0" applyFont="1" applyFill="1" applyBorder="1" applyAlignment="1">
      <alignment vertical="center"/>
    </xf>
    <xf numFmtId="0" fontId="23" fillId="0" borderId="1" xfId="2" applyFont="1" applyBorder="1" applyAlignment="1">
      <alignment vertical="center"/>
    </xf>
    <xf numFmtId="4" fontId="28" fillId="0" borderId="1" xfId="3" applyNumberFormat="1" applyFont="1" applyFill="1" applyBorder="1" applyAlignment="1">
      <alignment vertical="center"/>
    </xf>
    <xf numFmtId="3" fontId="27" fillId="0" borderId="8" xfId="0" applyNumberFormat="1" applyFont="1" applyBorder="1" applyAlignment="1">
      <alignment vertical="center"/>
    </xf>
    <xf numFmtId="14" fontId="24" fillId="0" borderId="1" xfId="2" applyNumberFormat="1" applyFont="1" applyBorder="1" applyAlignment="1">
      <alignment horizontal="center" vertical="center"/>
    </xf>
    <xf numFmtId="0" fontId="26" fillId="0" borderId="1" xfId="2" applyFont="1" applyBorder="1" applyAlignment="1">
      <alignment horizontal="left" vertical="center"/>
    </xf>
    <xf numFmtId="0" fontId="26" fillId="0" borderId="1" xfId="2" applyFont="1" applyBorder="1" applyAlignment="1">
      <alignment horizontal="left" vertical="center" wrapText="1"/>
    </xf>
    <xf numFmtId="0" fontId="26" fillId="4" borderId="1" xfId="2" applyFont="1" applyFill="1" applyBorder="1" applyAlignment="1">
      <alignment horizontal="left" vertical="center" wrapText="1"/>
    </xf>
    <xf numFmtId="0" fontId="2" fillId="0" borderId="0" xfId="0" applyFont="1"/>
    <xf numFmtId="43" fontId="0" fillId="0" borderId="0" xfId="0" applyNumberFormat="1"/>
    <xf numFmtId="164" fontId="31" fillId="0" borderId="0" xfId="3" applyFont="1" applyFill="1" applyAlignment="1">
      <alignment vertical="center"/>
    </xf>
    <xf numFmtId="3" fontId="30" fillId="0" borderId="8" xfId="0" applyNumberFormat="1" applyFont="1" applyBorder="1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32" fillId="0" borderId="1" xfId="2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2" fillId="0" borderId="1" xfId="2" applyFont="1" applyBorder="1" applyAlignment="1">
      <alignment horizontal="center" vertical="center"/>
    </xf>
    <xf numFmtId="0" fontId="32" fillId="4" borderId="1" xfId="2" applyFont="1" applyFill="1" applyBorder="1" applyAlignment="1">
      <alignment horizontal="center" vertical="center"/>
    </xf>
    <xf numFmtId="4" fontId="34" fillId="0" borderId="1" xfId="3" applyNumberFormat="1" applyFont="1" applyFill="1" applyBorder="1" applyAlignment="1">
      <alignment horizontal="right" vertical="center"/>
    </xf>
    <xf numFmtId="4" fontId="34" fillId="0" borderId="1" xfId="2" applyNumberFormat="1" applyFont="1" applyBorder="1" applyAlignment="1">
      <alignment horizontal="right" vertical="center"/>
    </xf>
    <xf numFmtId="0" fontId="35" fillId="0" borderId="0" xfId="0" applyFont="1"/>
    <xf numFmtId="3" fontId="27" fillId="4" borderId="8" xfId="0" applyNumberFormat="1" applyFont="1" applyFill="1" applyBorder="1" applyAlignment="1">
      <alignment vertical="center"/>
    </xf>
    <xf numFmtId="43" fontId="25" fillId="0" borderId="1" xfId="1" applyFont="1" applyFill="1" applyBorder="1" applyAlignment="1">
      <alignment horizontal="right" vertical="center"/>
    </xf>
    <xf numFmtId="43" fontId="36" fillId="0" borderId="0" xfId="0" applyNumberFormat="1" applyFont="1"/>
    <xf numFmtId="0" fontId="26" fillId="0" borderId="1" xfId="2" applyFont="1" applyBorder="1" applyAlignment="1">
      <alignment horizontal="center" vertical="center"/>
    </xf>
    <xf numFmtId="4" fontId="27" fillId="0" borderId="1" xfId="3" applyNumberFormat="1" applyFont="1" applyFill="1" applyBorder="1" applyAlignment="1">
      <alignment horizontal="right" vertical="center"/>
    </xf>
    <xf numFmtId="4" fontId="27" fillId="0" borderId="1" xfId="2" applyNumberFormat="1" applyFont="1" applyBorder="1" applyAlignment="1">
      <alignment horizontal="right" vertical="center"/>
    </xf>
    <xf numFmtId="0" fontId="26" fillId="4" borderId="1" xfId="2" applyFont="1" applyFill="1" applyBorder="1" applyAlignment="1">
      <alignment horizontal="center" vertical="center"/>
    </xf>
    <xf numFmtId="0" fontId="32" fillId="0" borderId="1" xfId="2" applyFont="1" applyBorder="1" applyAlignment="1">
      <alignment horizontal="left" vertical="center" wrapText="1"/>
    </xf>
    <xf numFmtId="0" fontId="29" fillId="0" borderId="1" xfId="2" applyFont="1" applyBorder="1" applyAlignment="1">
      <alignment horizontal="left" vertical="center" wrapText="1"/>
    </xf>
    <xf numFmtId="3" fontId="30" fillId="4" borderId="8" xfId="0" applyNumberFormat="1" applyFont="1" applyFill="1" applyBorder="1" applyAlignment="1">
      <alignment vertical="center"/>
    </xf>
    <xf numFmtId="4" fontId="34" fillId="0" borderId="1" xfId="3" applyNumberFormat="1" applyFont="1" applyFill="1" applyBorder="1" applyAlignment="1">
      <alignment vertical="center"/>
    </xf>
    <xf numFmtId="3" fontId="34" fillId="0" borderId="1" xfId="2" applyNumberFormat="1" applyFont="1" applyBorder="1" applyAlignment="1">
      <alignment vertical="center"/>
    </xf>
    <xf numFmtId="164" fontId="26" fillId="0" borderId="0" xfId="3" applyFont="1" applyFill="1" applyAlignment="1">
      <alignment vertical="center"/>
    </xf>
    <xf numFmtId="0" fontId="26" fillId="0" borderId="1" xfId="2" applyFont="1" applyBorder="1" applyAlignment="1">
      <alignment vertical="center"/>
    </xf>
    <xf numFmtId="4" fontId="27" fillId="0" borderId="1" xfId="3" applyNumberFormat="1" applyFont="1" applyFill="1" applyBorder="1" applyAlignment="1">
      <alignment vertical="center"/>
    </xf>
    <xf numFmtId="3" fontId="27" fillId="0" borderId="1" xfId="2" applyNumberFormat="1" applyFont="1" applyBorder="1" applyAlignment="1">
      <alignment vertical="center"/>
    </xf>
    <xf numFmtId="164" fontId="34" fillId="0" borderId="9" xfId="3" applyFont="1" applyFill="1" applyBorder="1" applyAlignment="1">
      <alignment vertical="center"/>
    </xf>
    <xf numFmtId="0" fontId="23" fillId="0" borderId="2" xfId="2" applyFont="1" applyBorder="1" applyAlignment="1">
      <alignment horizontal="center" vertical="center"/>
    </xf>
    <xf numFmtId="0" fontId="24" fillId="4" borderId="2" xfId="2" applyFont="1" applyFill="1" applyBorder="1" applyAlignment="1">
      <alignment horizontal="center" vertical="center"/>
    </xf>
    <xf numFmtId="0" fontId="24" fillId="0" borderId="2" xfId="2" applyFont="1" applyBorder="1" applyAlignment="1">
      <alignment horizontal="left" vertical="center"/>
    </xf>
    <xf numFmtId="0" fontId="24" fillId="0" borderId="2" xfId="2" applyFont="1" applyBorder="1" applyAlignment="1">
      <alignment horizontal="center" vertical="center"/>
    </xf>
    <xf numFmtId="4" fontId="25" fillId="0" borderId="2" xfId="3" applyNumberFormat="1" applyFont="1" applyFill="1" applyBorder="1" applyAlignment="1">
      <alignment horizontal="right" vertical="center"/>
    </xf>
    <xf numFmtId="4" fontId="25" fillId="0" borderId="2" xfId="2" applyNumberFormat="1" applyFont="1" applyBorder="1" applyAlignment="1">
      <alignment horizontal="right" vertical="center"/>
    </xf>
    <xf numFmtId="3" fontId="28" fillId="0" borderId="2" xfId="2" applyNumberFormat="1" applyFont="1" applyBorder="1" applyAlignment="1">
      <alignment vertical="center"/>
    </xf>
    <xf numFmtId="166" fontId="26" fillId="0" borderId="1" xfId="2" applyNumberFormat="1" applyFont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166" fontId="26" fillId="0" borderId="10" xfId="2" applyNumberFormat="1" applyFont="1" applyBorder="1" applyAlignment="1">
      <alignment horizontal="center" vertical="center"/>
    </xf>
    <xf numFmtId="0" fontId="26" fillId="0" borderId="10" xfId="2" applyFont="1" applyBorder="1" applyAlignment="1">
      <alignment horizontal="center" vertical="center"/>
    </xf>
    <xf numFmtId="0" fontId="24" fillId="0" borderId="10" xfId="2" applyFont="1" applyBorder="1" applyAlignment="1">
      <alignment horizontal="left" vertical="center"/>
    </xf>
    <xf numFmtId="0" fontId="24" fillId="0" borderId="10" xfId="2" applyFont="1" applyBorder="1" applyAlignment="1">
      <alignment horizontal="center" vertical="center"/>
    </xf>
    <xf numFmtId="4" fontId="25" fillId="0" borderId="10" xfId="3" applyNumberFormat="1" applyFont="1" applyFill="1" applyBorder="1" applyAlignment="1">
      <alignment horizontal="right" vertical="center"/>
    </xf>
    <xf numFmtId="4" fontId="27" fillId="0" borderId="10" xfId="2" applyNumberFormat="1" applyFont="1" applyBorder="1" applyAlignment="1">
      <alignment horizontal="right" vertical="center"/>
    </xf>
    <xf numFmtId="3" fontId="28" fillId="0" borderId="10" xfId="2" applyNumberFormat="1" applyFont="1" applyBorder="1" applyAlignment="1">
      <alignment vertical="center"/>
    </xf>
    <xf numFmtId="0" fontId="23" fillId="0" borderId="8" xfId="2" applyFont="1" applyBorder="1" applyAlignment="1">
      <alignment horizontal="center" vertical="center"/>
    </xf>
    <xf numFmtId="166" fontId="26" fillId="4" borderId="1" xfId="2" applyNumberFormat="1" applyFont="1" applyFill="1" applyBorder="1" applyAlignment="1">
      <alignment horizontal="center" vertical="center"/>
    </xf>
    <xf numFmtId="166" fontId="29" fillId="0" borderId="1" xfId="2" applyNumberFormat="1" applyFont="1" applyBorder="1" applyAlignment="1">
      <alignment horizontal="center" vertical="center"/>
    </xf>
    <xf numFmtId="0" fontId="12" fillId="4" borderId="0" xfId="0" applyFont="1" applyFill="1" applyAlignment="1">
      <alignment vertical="center"/>
    </xf>
    <xf numFmtId="4" fontId="27" fillId="4" borderId="1" xfId="2" applyNumberFormat="1" applyFont="1" applyFill="1" applyBorder="1" applyAlignment="1">
      <alignment horizontal="right" vertical="center"/>
    </xf>
    <xf numFmtId="0" fontId="29" fillId="0" borderId="8" xfId="2" applyFont="1" applyBorder="1" applyAlignment="1">
      <alignment horizontal="center" vertical="center"/>
    </xf>
    <xf numFmtId="49" fontId="26" fillId="4" borderId="1" xfId="2" applyNumberFormat="1" applyFont="1" applyFill="1" applyBorder="1" applyAlignment="1">
      <alignment horizontal="center" vertical="center"/>
    </xf>
    <xf numFmtId="0" fontId="24" fillId="4" borderId="1" xfId="2" applyFont="1" applyFill="1" applyBorder="1" applyAlignment="1">
      <alignment horizontal="left" vertical="center" wrapText="1"/>
    </xf>
    <xf numFmtId="49" fontId="26" fillId="4" borderId="1" xfId="0" applyNumberFormat="1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4" fontId="25" fillId="0" borderId="1" xfId="3" applyNumberFormat="1" applyFont="1" applyFill="1" applyBorder="1" applyAlignment="1">
      <alignment horizontal="right" vertical="center" wrapText="1"/>
    </xf>
    <xf numFmtId="3" fontId="28" fillId="0" borderId="1" xfId="2" applyNumberFormat="1" applyFont="1" applyBorder="1" applyAlignment="1">
      <alignment horizontal="right" vertical="center" wrapText="1"/>
    </xf>
    <xf numFmtId="12" fontId="28" fillId="0" borderId="1" xfId="2" applyNumberFormat="1" applyFont="1" applyBorder="1" applyAlignment="1">
      <alignment horizontal="right" vertical="center" wrapText="1"/>
    </xf>
    <xf numFmtId="4" fontId="0" fillId="0" borderId="0" xfId="0" applyNumberFormat="1"/>
    <xf numFmtId="4" fontId="34" fillId="4" borderId="1" xfId="2" applyNumberFormat="1" applyFont="1" applyFill="1" applyBorder="1" applyAlignment="1">
      <alignment horizontal="right" vertical="center"/>
    </xf>
    <xf numFmtId="3" fontId="28" fillId="0" borderId="8" xfId="2" applyNumberFormat="1" applyFont="1" applyBorder="1" applyAlignment="1">
      <alignment vertical="center"/>
    </xf>
    <xf numFmtId="3" fontId="34" fillId="0" borderId="1" xfId="0" applyNumberFormat="1" applyFont="1" applyBorder="1" applyAlignment="1">
      <alignment vertical="center"/>
    </xf>
    <xf numFmtId="3" fontId="28" fillId="4" borderId="8" xfId="2" applyNumberFormat="1" applyFont="1" applyFill="1" applyBorder="1" applyAlignment="1">
      <alignment vertical="center"/>
    </xf>
    <xf numFmtId="164" fontId="25" fillId="4" borderId="1" xfId="3" applyFont="1" applyFill="1" applyBorder="1" applyAlignment="1">
      <alignment vertical="center"/>
    </xf>
    <xf numFmtId="164" fontId="28" fillId="4" borderId="1" xfId="3" applyFont="1" applyFill="1" applyBorder="1" applyAlignment="1">
      <alignment vertical="center"/>
    </xf>
    <xf numFmtId="164" fontId="27" fillId="4" borderId="8" xfId="3" applyFont="1" applyFill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0" fontId="23" fillId="4" borderId="1" xfId="2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23" fillId="4" borderId="1" xfId="2" applyFont="1" applyFill="1" applyBorder="1" applyAlignment="1">
      <alignment vertical="center"/>
    </xf>
    <xf numFmtId="3" fontId="34" fillId="4" borderId="1" xfId="3" applyNumberFormat="1" applyFont="1" applyFill="1" applyBorder="1" applyAlignment="1">
      <alignment horizontal="right" vertical="center"/>
    </xf>
    <xf numFmtId="49" fontId="38" fillId="4" borderId="1" xfId="3" applyNumberFormat="1" applyFont="1" applyFill="1" applyBorder="1" applyAlignment="1">
      <alignment horizontal="right" vertical="center"/>
    </xf>
    <xf numFmtId="49" fontId="34" fillId="4" borderId="8" xfId="3" applyNumberFormat="1" applyFont="1" applyFill="1" applyBorder="1" applyAlignment="1">
      <alignment horizontal="right" vertical="center"/>
    </xf>
    <xf numFmtId="3" fontId="27" fillId="4" borderId="1" xfId="3" applyNumberFormat="1" applyFont="1" applyFill="1" applyBorder="1" applyAlignment="1">
      <alignment horizontal="right" vertical="center"/>
    </xf>
    <xf numFmtId="49" fontId="27" fillId="4" borderId="1" xfId="3" applyNumberFormat="1" applyFont="1" applyFill="1" applyBorder="1" applyAlignment="1">
      <alignment horizontal="right" vertical="center"/>
    </xf>
    <xf numFmtId="164" fontId="28" fillId="0" borderId="1" xfId="3" applyFont="1" applyFill="1" applyBorder="1" applyAlignment="1">
      <alignment vertical="center"/>
    </xf>
    <xf numFmtId="3" fontId="27" fillId="0" borderId="1" xfId="3" applyNumberFormat="1" applyFont="1" applyFill="1" applyBorder="1" applyAlignment="1">
      <alignment horizontal="right" vertical="center"/>
    </xf>
    <xf numFmtId="49" fontId="27" fillId="0" borderId="1" xfId="3" applyNumberFormat="1" applyFont="1" applyFill="1" applyBorder="1" applyAlignment="1">
      <alignment horizontal="right" vertical="center"/>
    </xf>
    <xf numFmtId="49" fontId="34" fillId="0" borderId="8" xfId="3" applyNumberFormat="1" applyFont="1" applyFill="1" applyBorder="1" applyAlignment="1">
      <alignment horizontal="right" vertical="center"/>
    </xf>
    <xf numFmtId="164" fontId="34" fillId="0" borderId="1" xfId="3" applyFont="1" applyFill="1" applyBorder="1" applyAlignment="1">
      <alignment vertical="center"/>
    </xf>
    <xf numFmtId="3" fontId="34" fillId="0" borderId="1" xfId="3" applyNumberFormat="1" applyFont="1" applyFill="1" applyBorder="1" applyAlignment="1">
      <alignment horizontal="right" vertical="center"/>
    </xf>
    <xf numFmtId="49" fontId="38" fillId="0" borderId="1" xfId="3" applyNumberFormat="1" applyFont="1" applyFill="1" applyBorder="1" applyAlignment="1">
      <alignment horizontal="right" vertical="center"/>
    </xf>
    <xf numFmtId="0" fontId="23" fillId="4" borderId="9" xfId="2" applyFont="1" applyFill="1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4" borderId="1" xfId="0" applyFont="1" applyFill="1" applyBorder="1" applyAlignment="1">
      <alignment vertical="center"/>
    </xf>
    <xf numFmtId="164" fontId="27" fillId="4" borderId="1" xfId="3" applyFont="1" applyFill="1" applyBorder="1" applyAlignment="1">
      <alignment vertical="center"/>
    </xf>
    <xf numFmtId="49" fontId="27" fillId="4" borderId="8" xfId="3" applyNumberFormat="1" applyFont="1" applyFill="1" applyBorder="1" applyAlignment="1">
      <alignment horizontal="right" vertical="center"/>
    </xf>
    <xf numFmtId="0" fontId="26" fillId="0" borderId="1" xfId="0" applyFont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26" fillId="4" borderId="1" xfId="0" applyFont="1" applyFill="1" applyBorder="1"/>
    <xf numFmtId="164" fontId="27" fillId="4" borderId="1" xfId="3" applyFont="1" applyFill="1" applyBorder="1" applyAlignment="1"/>
    <xf numFmtId="3" fontId="27" fillId="4" borderId="1" xfId="3" applyNumberFormat="1" applyFont="1" applyFill="1" applyBorder="1" applyAlignment="1">
      <alignment horizontal="right"/>
    </xf>
    <xf numFmtId="49" fontId="27" fillId="4" borderId="1" xfId="3" applyNumberFormat="1" applyFont="1" applyFill="1" applyBorder="1" applyAlignment="1">
      <alignment horizontal="right"/>
    </xf>
    <xf numFmtId="49" fontId="27" fillId="4" borderId="8" xfId="3" applyNumberFormat="1" applyFont="1" applyFill="1" applyBorder="1" applyAlignment="1">
      <alignment horizontal="right"/>
    </xf>
    <xf numFmtId="0" fontId="26" fillId="0" borderId="1" xfId="0" applyFont="1" applyBorder="1"/>
    <xf numFmtId="164" fontId="27" fillId="0" borderId="1" xfId="3" applyFont="1" applyFill="1" applyBorder="1" applyAlignment="1"/>
    <xf numFmtId="3" fontId="27" fillId="0" borderId="1" xfId="3" applyNumberFormat="1" applyFont="1" applyFill="1" applyBorder="1" applyAlignment="1">
      <alignment horizontal="right"/>
    </xf>
    <xf numFmtId="49" fontId="27" fillId="0" borderId="1" xfId="3" applyNumberFormat="1" applyFont="1" applyFill="1" applyBorder="1" applyAlignment="1">
      <alignment horizontal="right"/>
    </xf>
    <xf numFmtId="49" fontId="27" fillId="0" borderId="8" xfId="3" applyNumberFormat="1" applyFont="1" applyFill="1" applyBorder="1" applyAlignment="1">
      <alignment horizontal="right"/>
    </xf>
    <xf numFmtId="14" fontId="26" fillId="4" borderId="1" xfId="0" applyNumberFormat="1" applyFont="1" applyFill="1" applyBorder="1" applyAlignment="1">
      <alignment horizontal="center"/>
    </xf>
    <xf numFmtId="14" fontId="26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8" xfId="0" applyBorder="1"/>
    <xf numFmtId="14" fontId="26" fillId="0" borderId="2" xfId="0" applyNumberFormat="1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2" xfId="0" applyFont="1" applyBorder="1"/>
    <xf numFmtId="164" fontId="27" fillId="0" borderId="2" xfId="3" applyFont="1" applyFill="1" applyBorder="1" applyAlignment="1"/>
    <xf numFmtId="4" fontId="30" fillId="0" borderId="2" xfId="2" applyNumberFormat="1" applyFont="1" applyBorder="1" applyAlignment="1">
      <alignment horizontal="right" vertical="center"/>
    </xf>
    <xf numFmtId="3" fontId="27" fillId="0" borderId="2" xfId="3" applyNumberFormat="1" applyFont="1" applyFill="1" applyBorder="1" applyAlignment="1">
      <alignment horizontal="right"/>
    </xf>
    <xf numFmtId="0" fontId="0" fillId="0" borderId="2" xfId="0" applyBorder="1"/>
    <xf numFmtId="0" fontId="0" fillId="0" borderId="6" xfId="0" applyBorder="1"/>
    <xf numFmtId="164" fontId="27" fillId="0" borderId="7" xfId="3" applyFont="1" applyFill="1" applyBorder="1" applyAlignment="1">
      <alignment vertical="center"/>
    </xf>
    <xf numFmtId="0" fontId="0" fillId="0" borderId="9" xfId="0" applyBorder="1"/>
    <xf numFmtId="14" fontId="26" fillId="0" borderId="0" xfId="0" applyNumberFormat="1" applyFont="1" applyAlignment="1">
      <alignment horizontal="center"/>
    </xf>
    <xf numFmtId="12" fontId="26" fillId="0" borderId="1" xfId="0" applyNumberFormat="1" applyFont="1" applyBorder="1" applyAlignment="1">
      <alignment horizontal="center" wrapText="1"/>
    </xf>
    <xf numFmtId="0" fontId="26" fillId="0" borderId="9" xfId="0" applyFont="1" applyBorder="1"/>
    <xf numFmtId="14" fontId="26" fillId="0" borderId="9" xfId="0" applyNumberFormat="1" applyFont="1" applyBorder="1" applyAlignment="1">
      <alignment horizontal="center"/>
    </xf>
    <xf numFmtId="12" fontId="26" fillId="0" borderId="0" xfId="0" applyNumberFormat="1" applyFont="1" applyAlignment="1">
      <alignment horizontal="center" wrapText="1"/>
    </xf>
    <xf numFmtId="0" fontId="26" fillId="0" borderId="11" xfId="0" applyFont="1" applyBorder="1"/>
    <xf numFmtId="3" fontId="27" fillId="0" borderId="0" xfId="3" applyNumberFormat="1" applyFont="1" applyFill="1" applyBorder="1" applyAlignment="1">
      <alignment horizontal="right"/>
    </xf>
    <xf numFmtId="0" fontId="0" fillId="0" borderId="12" xfId="0" applyBorder="1"/>
    <xf numFmtId="0" fontId="0" fillId="0" borderId="13" xfId="0" applyBorder="1"/>
    <xf numFmtId="3" fontId="27" fillId="0" borderId="9" xfId="3" applyNumberFormat="1" applyFont="1" applyFill="1" applyBorder="1" applyAlignment="1">
      <alignment horizontal="right"/>
    </xf>
    <xf numFmtId="164" fontId="27" fillId="0" borderId="12" xfId="3" applyFont="1" applyFill="1" applyBorder="1" applyAlignment="1"/>
    <xf numFmtId="4" fontId="30" fillId="0" borderId="12" xfId="2" applyNumberFormat="1" applyFont="1" applyBorder="1" applyAlignment="1">
      <alignment horizontal="right" vertical="center"/>
    </xf>
    <xf numFmtId="3" fontId="27" fillId="0" borderId="12" xfId="3" applyNumberFormat="1" applyFont="1" applyFill="1" applyBorder="1" applyAlignment="1">
      <alignment horizontal="right"/>
    </xf>
    <xf numFmtId="164" fontId="27" fillId="0" borderId="10" xfId="3" applyFont="1" applyFill="1" applyBorder="1" applyAlignment="1"/>
    <xf numFmtId="4" fontId="30" fillId="0" borderId="10" xfId="2" applyNumberFormat="1" applyFont="1" applyBorder="1" applyAlignment="1">
      <alignment horizontal="right" vertical="center"/>
    </xf>
    <xf numFmtId="3" fontId="27" fillId="0" borderId="10" xfId="3" applyNumberFormat="1" applyFont="1" applyFill="1" applyBorder="1" applyAlignment="1">
      <alignment horizontal="right"/>
    </xf>
    <xf numFmtId="0" fontId="0" fillId="0" borderId="10" xfId="0" applyBorder="1"/>
    <xf numFmtId="0" fontId="0" fillId="0" borderId="14" xfId="0" applyBorder="1"/>
    <xf numFmtId="49" fontId="13" fillId="0" borderId="0" xfId="0" applyNumberFormat="1" applyFont="1" applyAlignment="1">
      <alignment vertical="center"/>
    </xf>
    <xf numFmtId="164" fontId="0" fillId="0" borderId="0" xfId="3" applyFont="1" applyFill="1"/>
    <xf numFmtId="164" fontId="27" fillId="0" borderId="8" xfId="3" applyFont="1" applyFill="1" applyBorder="1" applyAlignment="1"/>
    <xf numFmtId="164" fontId="27" fillId="0" borderId="15" xfId="3" applyFont="1" applyFill="1" applyBorder="1" applyAlignment="1">
      <alignment vertical="center"/>
    </xf>
    <xf numFmtId="12" fontId="26" fillId="4" borderId="1" xfId="0" applyNumberFormat="1" applyFont="1" applyFill="1" applyBorder="1" applyAlignment="1">
      <alignment horizontal="center" wrapText="1"/>
    </xf>
    <xf numFmtId="0" fontId="0" fillId="4" borderId="10" xfId="0" applyFill="1" applyBorder="1"/>
    <xf numFmtId="0" fontId="0" fillId="4" borderId="14" xfId="0" applyFill="1" applyBorder="1"/>
    <xf numFmtId="164" fontId="27" fillId="4" borderId="15" xfId="3" applyFont="1" applyFill="1" applyBorder="1" applyAlignment="1">
      <alignment vertical="center"/>
    </xf>
    <xf numFmtId="0" fontId="0" fillId="4" borderId="1" xfId="0" applyFill="1" applyBorder="1"/>
    <xf numFmtId="0" fontId="26" fillId="0" borderId="0" xfId="0" applyFont="1" applyAlignment="1">
      <alignment horizontal="center"/>
    </xf>
    <xf numFmtId="0" fontId="26" fillId="0" borderId="0" xfId="0" applyFont="1"/>
    <xf numFmtId="0" fontId="39" fillId="0" borderId="0" xfId="2" applyFont="1" applyAlignment="1">
      <alignment horizontal="right" vertical="center"/>
    </xf>
    <xf numFmtId="164" fontId="13" fillId="0" borderId="10" xfId="0" applyNumberFormat="1" applyFont="1" applyBorder="1" applyAlignment="1">
      <alignment vertical="center"/>
    </xf>
    <xf numFmtId="167" fontId="13" fillId="0" borderId="10" xfId="0" applyNumberFormat="1" applyFont="1" applyBorder="1" applyAlignment="1">
      <alignment vertical="center"/>
    </xf>
    <xf numFmtId="167" fontId="13" fillId="0" borderId="14" xfId="0" applyNumberFormat="1" applyFont="1" applyBorder="1" applyAlignment="1">
      <alignment vertical="center"/>
    </xf>
    <xf numFmtId="164" fontId="13" fillId="0" borderId="15" xfId="0" applyNumberFormat="1" applyFont="1" applyBorder="1" applyAlignment="1">
      <alignment vertical="center"/>
    </xf>
    <xf numFmtId="168" fontId="0" fillId="0" borderId="0" xfId="1" applyNumberFormat="1" applyFont="1"/>
    <xf numFmtId="0" fontId="34" fillId="0" borderId="0" xfId="0" applyFont="1" applyAlignment="1">
      <alignment vertical="center"/>
    </xf>
    <xf numFmtId="0" fontId="14" fillId="0" borderId="0" xfId="2" applyFont="1" applyAlignment="1">
      <alignment vertical="center"/>
    </xf>
    <xf numFmtId="164" fontId="14" fillId="0" borderId="0" xfId="2" applyNumberFormat="1" applyFont="1" applyAlignment="1">
      <alignment vertical="center"/>
    </xf>
    <xf numFmtId="164" fontId="32" fillId="0" borderId="0" xfId="3" applyFont="1" applyFill="1" applyBorder="1" applyAlignment="1">
      <alignment vertical="center"/>
    </xf>
    <xf numFmtId="43" fontId="14" fillId="0" borderId="0" xfId="2" applyNumberFormat="1" applyFont="1" applyAlignment="1">
      <alignment vertical="center"/>
    </xf>
    <xf numFmtId="0" fontId="40" fillId="0" borderId="0" xfId="0" applyFont="1" applyAlignment="1">
      <alignment horizontal="center" vertical="center"/>
    </xf>
    <xf numFmtId="3" fontId="37" fillId="0" borderId="12" xfId="2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4" fontId="14" fillId="0" borderId="0" xfId="3" applyFont="1" applyAlignment="1">
      <alignment vertical="center"/>
    </xf>
    <xf numFmtId="164" fontId="40" fillId="0" borderId="0" xfId="3" applyFont="1" applyAlignment="1">
      <alignment horizontal="center" vertical="center"/>
    </xf>
    <xf numFmtId="164" fontId="34" fillId="0" borderId="0" xfId="3" applyFont="1" applyAlignment="1">
      <alignment vertical="center"/>
    </xf>
    <xf numFmtId="164" fontId="37" fillId="0" borderId="0" xfId="3" applyFont="1" applyBorder="1" applyAlignment="1">
      <alignment vertical="center"/>
    </xf>
    <xf numFmtId="164" fontId="27" fillId="0" borderId="0" xfId="3" applyFont="1" applyFill="1" applyAlignment="1">
      <alignment vertical="center"/>
    </xf>
    <xf numFmtId="3" fontId="37" fillId="0" borderId="0" xfId="2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32" fillId="4" borderId="0" xfId="0" applyFont="1" applyFill="1" applyAlignment="1">
      <alignment vertical="center"/>
    </xf>
    <xf numFmtId="0" fontId="14" fillId="4" borderId="0" xfId="2" applyFont="1" applyFill="1" applyAlignment="1">
      <alignment vertical="center"/>
    </xf>
    <xf numFmtId="0" fontId="40" fillId="4" borderId="0" xfId="0" applyFont="1" applyFill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11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4" fillId="4" borderId="0" xfId="0" applyFont="1" applyFill="1" applyAlignment="1">
      <alignment horizontal="left" vertical="top"/>
    </xf>
    <xf numFmtId="0" fontId="34" fillId="4" borderId="0" xfId="0" applyFont="1" applyFill="1" applyAlignment="1">
      <alignment horizontal="left" vertical="center"/>
    </xf>
  </cellXfs>
  <cellStyles count="4">
    <cellStyle name="Millares" xfId="1" builtinId="3"/>
    <cellStyle name="Millares 2 3" xfId="3" xr:uid="{CEA40693-306A-48F2-99D3-39711A82A79D}"/>
    <cellStyle name="Normal" xfId="0" builtinId="0"/>
    <cellStyle name="Normal 2 2 2" xfId="2" xr:uid="{F8CFDC64-F645-497D-BC6A-1DF3FE2E84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305599</xdr:colOff>
      <xdr:row>0</xdr:row>
      <xdr:rowOff>12760</xdr:rowOff>
    </xdr:from>
    <xdr:to>
      <xdr:col>12</xdr:col>
      <xdr:colOff>714516</xdr:colOff>
      <xdr:row>2</xdr:row>
      <xdr:rowOff>54563</xdr:rowOff>
    </xdr:to>
    <xdr:pic>
      <xdr:nvPicPr>
        <xdr:cNvPr id="2" name="Imagen 2" descr="C:\Users\Contabilidad\Downloads\TAMAÑO MINIMO IVC CONSEJO.png">
          <a:extLst>
            <a:ext uri="{FF2B5EF4-FFF2-40B4-BE49-F238E27FC236}">
              <a16:creationId xmlns:a16="http://schemas.microsoft.com/office/drawing/2014/main" id="{240BF8B7-8B79-4B68-B812-E108C5A690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8849" y="12760"/>
          <a:ext cx="1066142" cy="918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492126</xdr:colOff>
      <xdr:row>0</xdr:row>
      <xdr:rowOff>74084</xdr:rowOff>
    </xdr:from>
    <xdr:to>
      <xdr:col>3</xdr:col>
      <xdr:colOff>423757</xdr:colOff>
      <xdr:row>2</xdr:row>
      <xdr:rowOff>69321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71A96996-07DD-4D54-887F-CBB51B9D5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476" y="74084"/>
          <a:ext cx="1369906" cy="8715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DD917-532C-4E7C-8A32-FA9F0F87FC9C}">
  <dimension ref="A1:R1375"/>
  <sheetViews>
    <sheetView tabSelected="1" topLeftCell="A591" zoomScale="106" zoomScaleNormal="106" workbookViewId="0">
      <selection activeCell="A607" sqref="A1:N607"/>
    </sheetView>
  </sheetViews>
  <sheetFormatPr baseColWidth="10" defaultColWidth="9.140625" defaultRowHeight="15" x14ac:dyDescent="0.25"/>
  <cols>
    <col min="1" max="1" width="7.7109375" customWidth="1"/>
    <col min="2" max="2" width="9.140625" customWidth="1"/>
    <col min="3" max="3" width="12.42578125" customWidth="1"/>
    <col min="4" max="4" width="10.7109375" customWidth="1"/>
    <col min="5" max="5" width="12.42578125" customWidth="1"/>
    <col min="6" max="6" width="42.140625" customWidth="1"/>
    <col min="7" max="7" width="10.140625" customWidth="1"/>
    <col min="8" max="8" width="17.28515625" customWidth="1"/>
    <col min="9" max="9" width="17.140625" customWidth="1"/>
    <col min="10" max="10" width="11.42578125" customWidth="1"/>
    <col min="11" max="11" width="10.85546875" customWidth="1"/>
    <col min="12" max="12" width="9.85546875" customWidth="1"/>
    <col min="13" max="13" width="12.42578125" style="167" customWidth="1"/>
    <col min="14" max="14" width="17.85546875" customWidth="1"/>
    <col min="15" max="15" width="14.85546875" customWidth="1"/>
    <col min="16" max="16" width="13.5703125" customWidth="1"/>
    <col min="17" max="17" width="14.85546875" customWidth="1"/>
    <col min="18" max="18" width="13.85546875" customWidth="1"/>
  </cols>
  <sheetData>
    <row r="1" spans="1:16" ht="54" customHeight="1" x14ac:dyDescent="0.25">
      <c r="A1" s="1"/>
      <c r="B1" s="236" t="s">
        <v>0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6" x14ac:dyDescent="0.25">
      <c r="A2" s="1"/>
      <c r="B2" s="237" t="s">
        <v>1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6" x14ac:dyDescent="0.25">
      <c r="A3" s="1"/>
      <c r="B3" s="237" t="s">
        <v>2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6" x14ac:dyDescent="0.25">
      <c r="A4" s="1"/>
      <c r="B4" s="238" t="s">
        <v>3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</row>
    <row r="5" spans="1:16" x14ac:dyDescent="0.25">
      <c r="A5" s="1"/>
      <c r="B5" s="239" t="s">
        <v>4</v>
      </c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</row>
    <row r="6" spans="1:16" ht="15.75" x14ac:dyDescent="0.25">
      <c r="A6" s="1"/>
      <c r="B6" s="2"/>
      <c r="C6" s="2"/>
      <c r="D6" s="3"/>
      <c r="E6" s="2"/>
      <c r="F6" s="2"/>
      <c r="G6" s="2"/>
      <c r="H6" s="4"/>
      <c r="I6" s="2"/>
      <c r="J6" s="2"/>
      <c r="K6" s="5"/>
      <c r="L6" s="6"/>
      <c r="M6" s="7"/>
      <c r="N6" s="8"/>
    </row>
    <row r="7" spans="1:16" x14ac:dyDescent="0.25">
      <c r="A7" s="1"/>
      <c r="B7" s="235" t="s">
        <v>5</v>
      </c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</row>
    <row r="8" spans="1:16" x14ac:dyDescent="0.25">
      <c r="A8" s="9"/>
      <c r="B8" s="240" t="s">
        <v>6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</row>
    <row r="9" spans="1:16" x14ac:dyDescent="0.25">
      <c r="A9" s="1"/>
      <c r="B9" s="241" t="s">
        <v>7</v>
      </c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</row>
    <row r="10" spans="1:16" ht="63" customHeight="1" x14ac:dyDescent="0.25">
      <c r="A10" s="1"/>
      <c r="B10" s="11" t="s">
        <v>8</v>
      </c>
      <c r="C10" s="12" t="s">
        <v>9</v>
      </c>
      <c r="D10" s="12" t="s">
        <v>10</v>
      </c>
      <c r="E10" s="13" t="s">
        <v>11</v>
      </c>
      <c r="F10" s="13" t="s">
        <v>12</v>
      </c>
      <c r="G10" s="13" t="s">
        <v>13</v>
      </c>
      <c r="H10" s="14" t="s">
        <v>14</v>
      </c>
      <c r="I10" s="15" t="s">
        <v>15</v>
      </c>
      <c r="J10" s="15" t="s">
        <v>16</v>
      </c>
      <c r="K10" s="16" t="s">
        <v>17</v>
      </c>
      <c r="L10" s="17" t="s">
        <v>18</v>
      </c>
      <c r="M10" s="18" t="s">
        <v>19</v>
      </c>
      <c r="N10" s="19" t="s">
        <v>20</v>
      </c>
      <c r="O10" s="20"/>
    </row>
    <row r="11" spans="1:16" x14ac:dyDescent="0.25">
      <c r="A11" s="1"/>
      <c r="B11" s="21" t="s">
        <v>21</v>
      </c>
      <c r="C11" s="22" t="s">
        <v>22</v>
      </c>
      <c r="D11" s="22" t="s">
        <v>22</v>
      </c>
      <c r="E11" s="23">
        <v>44111500</v>
      </c>
      <c r="F11" s="24" t="s">
        <v>23</v>
      </c>
      <c r="G11" s="25" t="s">
        <v>24</v>
      </c>
      <c r="H11" s="26">
        <v>0</v>
      </c>
      <c r="I11" s="27">
        <v>0</v>
      </c>
      <c r="J11" s="28">
        <v>0</v>
      </c>
      <c r="K11" s="29"/>
      <c r="L11" s="30"/>
      <c r="M11" s="31">
        <f t="shared" ref="M11:M75" si="0">SUM(J11+K11-L11)</f>
        <v>0</v>
      </c>
      <c r="N11" s="32">
        <f t="shared" ref="N11:N75" si="1">SUM(M11*H11)</f>
        <v>0</v>
      </c>
      <c r="O11" s="20"/>
    </row>
    <row r="12" spans="1:16" x14ac:dyDescent="0.25">
      <c r="A12" s="1"/>
      <c r="B12" s="21" t="s">
        <v>25</v>
      </c>
      <c r="C12" s="22" t="s">
        <v>26</v>
      </c>
      <c r="D12" s="22" t="s">
        <v>26</v>
      </c>
      <c r="E12" s="23">
        <v>44122027</v>
      </c>
      <c r="F12" s="24" t="s">
        <v>27</v>
      </c>
      <c r="G12" s="25" t="s">
        <v>24</v>
      </c>
      <c r="H12" s="26">
        <v>767</v>
      </c>
      <c r="I12" s="27">
        <v>0</v>
      </c>
      <c r="J12" s="28">
        <v>0</v>
      </c>
      <c r="K12" s="29"/>
      <c r="L12" s="30"/>
      <c r="M12" s="31">
        <f t="shared" si="0"/>
        <v>0</v>
      </c>
      <c r="N12" s="32">
        <f t="shared" si="1"/>
        <v>0</v>
      </c>
      <c r="O12" s="20"/>
    </row>
    <row r="13" spans="1:16" x14ac:dyDescent="0.25">
      <c r="A13" s="1"/>
      <c r="B13" s="21" t="s">
        <v>25</v>
      </c>
      <c r="C13" s="33" t="s">
        <v>28</v>
      </c>
      <c r="D13" s="33" t="s">
        <v>28</v>
      </c>
      <c r="E13" s="25">
        <v>44111503</v>
      </c>
      <c r="F13" s="34" t="s">
        <v>29</v>
      </c>
      <c r="G13" s="25" t="s">
        <v>24</v>
      </c>
      <c r="H13" s="26">
        <v>1003</v>
      </c>
      <c r="I13" s="27">
        <v>0</v>
      </c>
      <c r="J13" s="35">
        <v>0</v>
      </c>
      <c r="K13" s="35"/>
      <c r="L13" s="36"/>
      <c r="M13" s="31">
        <f t="shared" si="0"/>
        <v>0</v>
      </c>
      <c r="N13" s="32">
        <f t="shared" si="1"/>
        <v>0</v>
      </c>
      <c r="O13" s="20"/>
    </row>
    <row r="14" spans="1:16" x14ac:dyDescent="0.25">
      <c r="A14" s="1"/>
      <c r="B14" s="21" t="s">
        <v>25</v>
      </c>
      <c r="C14" s="33" t="s">
        <v>30</v>
      </c>
      <c r="D14" s="33" t="s">
        <v>30</v>
      </c>
      <c r="E14" s="25">
        <v>44111503</v>
      </c>
      <c r="F14" s="34" t="s">
        <v>31</v>
      </c>
      <c r="G14" s="25" t="s">
        <v>24</v>
      </c>
      <c r="H14" s="26">
        <v>636</v>
      </c>
      <c r="I14" s="27">
        <v>0</v>
      </c>
      <c r="J14" s="35">
        <v>0</v>
      </c>
      <c r="K14" s="35"/>
      <c r="L14" s="36"/>
      <c r="M14" s="31">
        <f t="shared" si="0"/>
        <v>0</v>
      </c>
      <c r="N14" s="32">
        <f t="shared" si="1"/>
        <v>0</v>
      </c>
    </row>
    <row r="15" spans="1:16" x14ac:dyDescent="0.25">
      <c r="A15" s="1"/>
      <c r="B15" s="21" t="s">
        <v>25</v>
      </c>
      <c r="C15" s="25" t="s">
        <v>32</v>
      </c>
      <c r="D15" s="25" t="s">
        <v>32</v>
      </c>
      <c r="E15" s="25">
        <v>44122101</v>
      </c>
      <c r="F15" s="34" t="s">
        <v>33</v>
      </c>
      <c r="G15" s="25" t="s">
        <v>34</v>
      </c>
      <c r="H15" s="26">
        <v>158.85</v>
      </c>
      <c r="I15" s="27">
        <v>158.85</v>
      </c>
      <c r="J15" s="35">
        <v>1</v>
      </c>
      <c r="K15" s="35">
        <v>48</v>
      </c>
      <c r="L15" s="36">
        <v>48</v>
      </c>
      <c r="M15" s="31">
        <f t="shared" si="0"/>
        <v>1</v>
      </c>
      <c r="N15" s="32">
        <f t="shared" si="1"/>
        <v>158.85</v>
      </c>
      <c r="P15" s="37"/>
    </row>
    <row r="16" spans="1:16" x14ac:dyDescent="0.25">
      <c r="A16" s="9"/>
      <c r="B16" s="38" t="s">
        <v>21</v>
      </c>
      <c r="C16" s="39" t="s">
        <v>35</v>
      </c>
      <c r="D16" s="39" t="s">
        <v>35</v>
      </c>
      <c r="E16" s="39">
        <v>44111607</v>
      </c>
      <c r="F16" s="40" t="s">
        <v>36</v>
      </c>
      <c r="G16" s="38" t="s">
        <v>24</v>
      </c>
      <c r="H16" s="41">
        <v>450</v>
      </c>
      <c r="I16" s="42">
        <v>0</v>
      </c>
      <c r="J16" s="43">
        <v>0</v>
      </c>
      <c r="K16" s="43">
        <v>252</v>
      </c>
      <c r="L16" s="44">
        <v>252</v>
      </c>
      <c r="M16" s="31">
        <f t="shared" si="0"/>
        <v>0</v>
      </c>
      <c r="N16" s="32">
        <f t="shared" si="1"/>
        <v>0</v>
      </c>
    </row>
    <row r="17" spans="1:15" x14ac:dyDescent="0.25">
      <c r="A17" s="9"/>
      <c r="B17" s="38" t="s">
        <v>25</v>
      </c>
      <c r="C17" s="39" t="s">
        <v>26</v>
      </c>
      <c r="D17" s="39" t="s">
        <v>26</v>
      </c>
      <c r="E17" s="39">
        <v>44121804</v>
      </c>
      <c r="F17" s="45" t="s">
        <v>37</v>
      </c>
      <c r="G17" s="39" t="s">
        <v>24</v>
      </c>
      <c r="H17" s="46">
        <v>82.6</v>
      </c>
      <c r="I17" s="47">
        <v>0</v>
      </c>
      <c r="J17" s="48">
        <v>0</v>
      </c>
      <c r="K17" s="48"/>
      <c r="L17" s="49"/>
      <c r="M17" s="50">
        <f t="shared" si="0"/>
        <v>0</v>
      </c>
      <c r="N17" s="32">
        <f t="shared" si="1"/>
        <v>0</v>
      </c>
      <c r="O17" s="20"/>
    </row>
    <row r="18" spans="1:15" x14ac:dyDescent="0.25">
      <c r="A18" s="9"/>
      <c r="B18" s="38" t="s">
        <v>25</v>
      </c>
      <c r="C18" s="39" t="s">
        <v>38</v>
      </c>
      <c r="D18" s="39" t="s">
        <v>38</v>
      </c>
      <c r="E18" s="39">
        <v>26121620</v>
      </c>
      <c r="F18" s="45" t="s">
        <v>39</v>
      </c>
      <c r="G18" s="39" t="s">
        <v>24</v>
      </c>
      <c r="H18" s="46">
        <v>295</v>
      </c>
      <c r="I18" s="47">
        <v>0</v>
      </c>
      <c r="J18" s="48">
        <v>0</v>
      </c>
      <c r="K18" s="48"/>
      <c r="L18" s="49"/>
      <c r="M18" s="50">
        <f t="shared" si="0"/>
        <v>0</v>
      </c>
      <c r="N18" s="32">
        <f t="shared" si="1"/>
        <v>0</v>
      </c>
      <c r="O18" s="20"/>
    </row>
    <row r="19" spans="1:15" x14ac:dyDescent="0.25">
      <c r="A19" s="9"/>
      <c r="B19" s="38" t="s">
        <v>25</v>
      </c>
      <c r="C19" s="38" t="s">
        <v>40</v>
      </c>
      <c r="D19" s="38" t="s">
        <v>40</v>
      </c>
      <c r="E19" s="39">
        <v>26121620</v>
      </c>
      <c r="F19" s="40" t="s">
        <v>41</v>
      </c>
      <c r="G19" s="38" t="s">
        <v>24</v>
      </c>
      <c r="H19" s="41">
        <v>1062</v>
      </c>
      <c r="I19" s="42">
        <v>0</v>
      </c>
      <c r="J19" s="43">
        <v>0</v>
      </c>
      <c r="K19" s="43">
        <v>2</v>
      </c>
      <c r="L19" s="44">
        <v>2</v>
      </c>
      <c r="M19" s="31">
        <f t="shared" si="0"/>
        <v>0</v>
      </c>
      <c r="N19" s="32">
        <f t="shared" si="1"/>
        <v>0</v>
      </c>
      <c r="O19" s="20"/>
    </row>
    <row r="20" spans="1:15" x14ac:dyDescent="0.25">
      <c r="A20" s="9"/>
      <c r="B20" s="38" t="s">
        <v>25</v>
      </c>
      <c r="C20" s="39" t="s">
        <v>38</v>
      </c>
      <c r="D20" s="39" t="s">
        <v>38</v>
      </c>
      <c r="E20" s="39">
        <v>43210000</v>
      </c>
      <c r="F20" s="45" t="s">
        <v>42</v>
      </c>
      <c r="G20" s="39" t="s">
        <v>24</v>
      </c>
      <c r="H20" s="46">
        <v>3781.9</v>
      </c>
      <c r="I20" s="47">
        <v>0</v>
      </c>
      <c r="J20" s="48">
        <v>0</v>
      </c>
      <c r="K20" s="48"/>
      <c r="L20" s="49"/>
      <c r="M20" s="50">
        <f t="shared" si="0"/>
        <v>0</v>
      </c>
      <c r="N20" s="32">
        <f t="shared" si="1"/>
        <v>0</v>
      </c>
      <c r="O20" s="20"/>
    </row>
    <row r="21" spans="1:15" x14ac:dyDescent="0.25">
      <c r="A21" s="9"/>
      <c r="B21" s="38" t="s">
        <v>25</v>
      </c>
      <c r="C21" s="39" t="s">
        <v>38</v>
      </c>
      <c r="D21" s="39" t="s">
        <v>38</v>
      </c>
      <c r="E21" s="39">
        <v>26121620</v>
      </c>
      <c r="F21" s="45" t="s">
        <v>43</v>
      </c>
      <c r="G21" s="39" t="s">
        <v>24</v>
      </c>
      <c r="H21" s="46">
        <v>1357</v>
      </c>
      <c r="I21" s="47">
        <v>0</v>
      </c>
      <c r="J21" s="48">
        <v>0</v>
      </c>
      <c r="K21" s="48"/>
      <c r="L21" s="49"/>
      <c r="M21" s="50">
        <f t="shared" si="0"/>
        <v>0</v>
      </c>
      <c r="N21" s="32">
        <f t="shared" si="1"/>
        <v>0</v>
      </c>
      <c r="O21" s="20"/>
    </row>
    <row r="22" spans="1:15" x14ac:dyDescent="0.25">
      <c r="A22" s="1"/>
      <c r="B22" s="21" t="s">
        <v>25</v>
      </c>
      <c r="C22" s="33" t="s">
        <v>44</v>
      </c>
      <c r="D22" s="33" t="s">
        <v>44</v>
      </c>
      <c r="E22" s="33">
        <v>44122003</v>
      </c>
      <c r="F22" s="51" t="s">
        <v>45</v>
      </c>
      <c r="G22" s="33" t="s">
        <v>24</v>
      </c>
      <c r="H22" s="52">
        <v>554.33333300000004</v>
      </c>
      <c r="I22" s="53">
        <v>0</v>
      </c>
      <c r="J22" s="54">
        <v>0</v>
      </c>
      <c r="K22" s="54"/>
      <c r="L22" s="55"/>
      <c r="M22" s="50">
        <f t="shared" si="0"/>
        <v>0</v>
      </c>
      <c r="N22" s="32">
        <f t="shared" si="1"/>
        <v>0</v>
      </c>
      <c r="O22" s="20"/>
    </row>
    <row r="23" spans="1:15" x14ac:dyDescent="0.25">
      <c r="A23" s="1"/>
      <c r="B23" s="21" t="s">
        <v>25</v>
      </c>
      <c r="C23" s="33" t="s">
        <v>44</v>
      </c>
      <c r="D23" s="33" t="s">
        <v>44</v>
      </c>
      <c r="E23" s="33">
        <v>44122003</v>
      </c>
      <c r="F23" s="51" t="s">
        <v>46</v>
      </c>
      <c r="G23" s="33" t="s">
        <v>24</v>
      </c>
      <c r="H23" s="52">
        <v>778.8</v>
      </c>
      <c r="I23" s="53">
        <v>0</v>
      </c>
      <c r="J23" s="54">
        <v>0</v>
      </c>
      <c r="K23" s="54"/>
      <c r="L23" s="55"/>
      <c r="M23" s="50">
        <f t="shared" si="0"/>
        <v>0</v>
      </c>
      <c r="N23" s="32">
        <f t="shared" si="1"/>
        <v>0</v>
      </c>
    </row>
    <row r="24" spans="1:15" x14ac:dyDescent="0.25">
      <c r="A24" s="1"/>
      <c r="B24" s="21" t="s">
        <v>25</v>
      </c>
      <c r="C24" s="33" t="s">
        <v>44</v>
      </c>
      <c r="D24" s="33" t="s">
        <v>44</v>
      </c>
      <c r="E24" s="33">
        <v>44122003</v>
      </c>
      <c r="F24" s="51" t="s">
        <v>47</v>
      </c>
      <c r="G24" s="33" t="s">
        <v>24</v>
      </c>
      <c r="H24" s="52">
        <v>450</v>
      </c>
      <c r="I24" s="53">
        <v>0</v>
      </c>
      <c r="J24" s="54">
        <v>0</v>
      </c>
      <c r="K24" s="54">
        <v>96</v>
      </c>
      <c r="L24" s="55">
        <v>96</v>
      </c>
      <c r="M24" s="50">
        <f t="shared" si="0"/>
        <v>0</v>
      </c>
      <c r="N24" s="32">
        <f t="shared" si="1"/>
        <v>0</v>
      </c>
    </row>
    <row r="25" spans="1:15" x14ac:dyDescent="0.25">
      <c r="A25" s="1"/>
      <c r="B25" s="21" t="s">
        <v>25</v>
      </c>
      <c r="C25" s="33" t="s">
        <v>48</v>
      </c>
      <c r="D25" s="33" t="s">
        <v>48</v>
      </c>
      <c r="E25" s="25">
        <v>44103105</v>
      </c>
      <c r="F25" s="34" t="s">
        <v>49</v>
      </c>
      <c r="G25" s="25" t="s">
        <v>24</v>
      </c>
      <c r="H25" s="26">
        <v>1829</v>
      </c>
      <c r="I25" s="27">
        <v>14632</v>
      </c>
      <c r="J25" s="35">
        <v>8</v>
      </c>
      <c r="K25" s="35"/>
      <c r="L25" s="36"/>
      <c r="M25" s="31">
        <f>SUM(J25+K25-L25)</f>
        <v>8</v>
      </c>
      <c r="N25" s="32">
        <f>SUM(M25*H25)</f>
        <v>14632</v>
      </c>
    </row>
    <row r="26" spans="1:15" x14ac:dyDescent="0.25">
      <c r="A26" s="1"/>
      <c r="B26" s="21" t="s">
        <v>25</v>
      </c>
      <c r="C26" s="25" t="s">
        <v>28</v>
      </c>
      <c r="D26" s="25" t="s">
        <v>28</v>
      </c>
      <c r="E26" s="25">
        <v>44103105</v>
      </c>
      <c r="F26" s="34" t="s">
        <v>50</v>
      </c>
      <c r="G26" s="25" t="s">
        <v>24</v>
      </c>
      <c r="H26" s="26">
        <v>2273.86</v>
      </c>
      <c r="I26" s="27">
        <v>18190.88</v>
      </c>
      <c r="J26" s="35">
        <v>8</v>
      </c>
      <c r="K26" s="35"/>
      <c r="L26" s="36"/>
      <c r="M26" s="31">
        <f t="shared" si="0"/>
        <v>8</v>
      </c>
      <c r="N26" s="32">
        <f t="shared" si="1"/>
        <v>18190.88</v>
      </c>
    </row>
    <row r="27" spans="1:15" x14ac:dyDescent="0.25">
      <c r="A27" s="1"/>
      <c r="B27" s="21" t="s">
        <v>25</v>
      </c>
      <c r="C27" s="33" t="s">
        <v>28</v>
      </c>
      <c r="D27" s="33" t="s">
        <v>28</v>
      </c>
      <c r="E27" s="25">
        <v>44103105</v>
      </c>
      <c r="F27" s="34" t="s">
        <v>51</v>
      </c>
      <c r="G27" s="25" t="s">
        <v>24</v>
      </c>
      <c r="H27" s="26">
        <v>0</v>
      </c>
      <c r="I27" s="27">
        <v>0</v>
      </c>
      <c r="J27" s="35">
        <v>0</v>
      </c>
      <c r="K27" s="35"/>
      <c r="L27" s="36"/>
      <c r="M27" s="31">
        <f t="shared" si="0"/>
        <v>0</v>
      </c>
      <c r="N27" s="32">
        <f t="shared" si="1"/>
        <v>0</v>
      </c>
    </row>
    <row r="28" spans="1:15" x14ac:dyDescent="0.25">
      <c r="A28" s="1"/>
      <c r="B28" s="21" t="s">
        <v>25</v>
      </c>
      <c r="C28" s="33" t="s">
        <v>48</v>
      </c>
      <c r="D28" s="33" t="s">
        <v>48</v>
      </c>
      <c r="E28" s="25">
        <v>44103105</v>
      </c>
      <c r="F28" s="34" t="s">
        <v>52</v>
      </c>
      <c r="G28" s="25" t="s">
        <v>24</v>
      </c>
      <c r="H28" s="26">
        <v>0</v>
      </c>
      <c r="I28" s="27">
        <v>0</v>
      </c>
      <c r="J28" s="35">
        <v>0</v>
      </c>
      <c r="K28" s="35"/>
      <c r="L28" s="36"/>
      <c r="M28" s="31">
        <f t="shared" si="0"/>
        <v>0</v>
      </c>
      <c r="N28" s="32">
        <f t="shared" si="1"/>
        <v>0</v>
      </c>
    </row>
    <row r="29" spans="1:15" x14ac:dyDescent="0.25">
      <c r="A29" s="1"/>
      <c r="B29" s="21" t="s">
        <v>25</v>
      </c>
      <c r="C29" s="33" t="s">
        <v>48</v>
      </c>
      <c r="D29" s="33" t="s">
        <v>48</v>
      </c>
      <c r="E29" s="25">
        <v>44103105</v>
      </c>
      <c r="F29" s="34" t="s">
        <v>53</v>
      </c>
      <c r="G29" s="25" t="s">
        <v>24</v>
      </c>
      <c r="H29" s="26">
        <v>2041.4</v>
      </c>
      <c r="I29" s="27">
        <v>10207</v>
      </c>
      <c r="J29" s="35">
        <v>5</v>
      </c>
      <c r="K29" s="35">
        <v>18</v>
      </c>
      <c r="L29" s="36">
        <v>18</v>
      </c>
      <c r="M29" s="31">
        <f t="shared" si="0"/>
        <v>5</v>
      </c>
      <c r="N29" s="32">
        <f t="shared" si="1"/>
        <v>10207</v>
      </c>
    </row>
    <row r="30" spans="1:15" x14ac:dyDescent="0.25">
      <c r="A30" s="1"/>
      <c r="B30" s="21" t="s">
        <v>25</v>
      </c>
      <c r="C30" s="25" t="s">
        <v>28</v>
      </c>
      <c r="D30" s="25" t="s">
        <v>28</v>
      </c>
      <c r="E30" s="25">
        <v>44103105</v>
      </c>
      <c r="F30" s="34" t="s">
        <v>54</v>
      </c>
      <c r="G30" s="25" t="s">
        <v>24</v>
      </c>
      <c r="H30" s="26">
        <v>2605.44</v>
      </c>
      <c r="I30" s="27">
        <v>7816.32</v>
      </c>
      <c r="J30" s="35">
        <v>3</v>
      </c>
      <c r="K30" s="35"/>
      <c r="L30" s="36"/>
      <c r="M30" s="31">
        <f t="shared" si="0"/>
        <v>3</v>
      </c>
      <c r="N30" s="32">
        <f t="shared" si="1"/>
        <v>7816.32</v>
      </c>
    </row>
    <row r="31" spans="1:15" x14ac:dyDescent="0.25">
      <c r="A31" s="1"/>
      <c r="B31" s="21" t="s">
        <v>25</v>
      </c>
      <c r="C31" s="33" t="s">
        <v>55</v>
      </c>
      <c r="D31" s="33" t="s">
        <v>55</v>
      </c>
      <c r="E31" s="25">
        <v>44103105</v>
      </c>
      <c r="F31" s="56" t="s">
        <v>56</v>
      </c>
      <c r="G31" s="21" t="s">
        <v>24</v>
      </c>
      <c r="H31" s="57">
        <v>566.4</v>
      </c>
      <c r="I31" s="27">
        <v>0</v>
      </c>
      <c r="J31" s="35">
        <v>0</v>
      </c>
      <c r="K31" s="35"/>
      <c r="L31" s="36"/>
      <c r="M31" s="31">
        <f t="shared" si="0"/>
        <v>0</v>
      </c>
      <c r="N31" s="32">
        <f t="shared" si="1"/>
        <v>0</v>
      </c>
      <c r="O31" s="20"/>
    </row>
    <row r="32" spans="1:15" x14ac:dyDescent="0.25">
      <c r="A32" s="1"/>
      <c r="B32" s="21" t="s">
        <v>25</v>
      </c>
      <c r="C32" s="33" t="s">
        <v>48</v>
      </c>
      <c r="D32" s="33" t="s">
        <v>48</v>
      </c>
      <c r="E32" s="25">
        <v>44103105</v>
      </c>
      <c r="F32" s="56" t="s">
        <v>57</v>
      </c>
      <c r="G32" s="21" t="s">
        <v>24</v>
      </c>
      <c r="H32" s="57">
        <v>1124.93</v>
      </c>
      <c r="I32" s="27">
        <v>0</v>
      </c>
      <c r="J32" s="35">
        <v>0</v>
      </c>
      <c r="K32" s="35"/>
      <c r="L32" s="36"/>
      <c r="M32" s="31">
        <f t="shared" si="0"/>
        <v>0</v>
      </c>
      <c r="N32" s="32">
        <f t="shared" si="1"/>
        <v>0</v>
      </c>
      <c r="O32" s="20"/>
    </row>
    <row r="33" spans="1:15" x14ac:dyDescent="0.25">
      <c r="A33" s="1"/>
      <c r="B33" s="21" t="s">
        <v>25</v>
      </c>
      <c r="C33" s="33" t="s">
        <v>58</v>
      </c>
      <c r="D33" s="33" t="s">
        <v>58</v>
      </c>
      <c r="E33" s="25">
        <v>44103105</v>
      </c>
      <c r="F33" s="56" t="s">
        <v>59</v>
      </c>
      <c r="G33" s="21" t="s">
        <v>24</v>
      </c>
      <c r="H33" s="57">
        <v>1888</v>
      </c>
      <c r="I33" s="27">
        <v>0</v>
      </c>
      <c r="J33" s="35">
        <v>0</v>
      </c>
      <c r="K33" s="35"/>
      <c r="L33" s="36"/>
      <c r="M33" s="31">
        <f t="shared" si="0"/>
        <v>0</v>
      </c>
      <c r="N33" s="32">
        <f t="shared" si="1"/>
        <v>0</v>
      </c>
      <c r="O33" s="20"/>
    </row>
    <row r="34" spans="1:15" x14ac:dyDescent="0.25">
      <c r="A34" s="1"/>
      <c r="B34" s="21" t="s">
        <v>60</v>
      </c>
      <c r="C34" s="33" t="s">
        <v>61</v>
      </c>
      <c r="D34" s="33" t="s">
        <v>61</v>
      </c>
      <c r="E34" s="25">
        <v>44122011</v>
      </c>
      <c r="F34" s="56" t="s">
        <v>62</v>
      </c>
      <c r="G34" s="21" t="s">
        <v>24</v>
      </c>
      <c r="H34" s="57">
        <v>29.5</v>
      </c>
      <c r="I34" s="27">
        <v>0</v>
      </c>
      <c r="J34" s="35">
        <v>0</v>
      </c>
      <c r="K34" s="35">
        <v>64</v>
      </c>
      <c r="L34" s="36">
        <v>64</v>
      </c>
      <c r="M34" s="31">
        <f t="shared" si="0"/>
        <v>0</v>
      </c>
      <c r="N34" s="32">
        <f t="shared" si="1"/>
        <v>0</v>
      </c>
      <c r="O34" s="20"/>
    </row>
    <row r="35" spans="1:15" x14ac:dyDescent="0.25">
      <c r="A35" s="1"/>
      <c r="B35" s="21" t="s">
        <v>60</v>
      </c>
      <c r="C35" s="33" t="s">
        <v>28</v>
      </c>
      <c r="D35" s="33" t="s">
        <v>28</v>
      </c>
      <c r="E35" s="25">
        <v>44122011</v>
      </c>
      <c r="F35" s="34" t="s">
        <v>63</v>
      </c>
      <c r="G35" s="25" t="s">
        <v>64</v>
      </c>
      <c r="H35" s="26">
        <v>826</v>
      </c>
      <c r="I35" s="27">
        <v>0</v>
      </c>
      <c r="J35" s="35">
        <v>0</v>
      </c>
      <c r="K35" s="35">
        <v>5</v>
      </c>
      <c r="L35" s="36">
        <v>5</v>
      </c>
      <c r="M35" s="31">
        <f t="shared" si="0"/>
        <v>0</v>
      </c>
      <c r="N35" s="32">
        <f t="shared" si="1"/>
        <v>0</v>
      </c>
    </row>
    <row r="36" spans="1:15" x14ac:dyDescent="0.25">
      <c r="A36" s="1"/>
      <c r="B36" s="21" t="s">
        <v>25</v>
      </c>
      <c r="C36" s="25" t="s">
        <v>55</v>
      </c>
      <c r="D36" s="25" t="s">
        <v>55</v>
      </c>
      <c r="E36" s="25">
        <v>43202001</v>
      </c>
      <c r="F36" s="34" t="s">
        <v>65</v>
      </c>
      <c r="G36" s="25" t="s">
        <v>24</v>
      </c>
      <c r="H36" s="26">
        <v>65.23</v>
      </c>
      <c r="I36" s="27">
        <v>14415.97</v>
      </c>
      <c r="J36" s="35">
        <v>1046</v>
      </c>
      <c r="K36" s="35">
        <v>476</v>
      </c>
      <c r="L36" s="36">
        <v>311</v>
      </c>
      <c r="M36" s="31">
        <f>SUM(J36+K36-L36)</f>
        <v>1211</v>
      </c>
      <c r="N36" s="32">
        <v>14415.97</v>
      </c>
    </row>
    <row r="37" spans="1:15" x14ac:dyDescent="0.25">
      <c r="A37" s="1"/>
      <c r="B37" s="21" t="s">
        <v>25</v>
      </c>
      <c r="C37" s="33" t="s">
        <v>66</v>
      </c>
      <c r="D37" s="33" t="s">
        <v>66</v>
      </c>
      <c r="E37" s="25">
        <v>44120000</v>
      </c>
      <c r="F37" s="34" t="s">
        <v>67</v>
      </c>
      <c r="G37" s="25" t="s">
        <v>24</v>
      </c>
      <c r="H37" s="26">
        <v>218.3</v>
      </c>
      <c r="I37" s="27">
        <v>0</v>
      </c>
      <c r="J37" s="35">
        <v>0</v>
      </c>
      <c r="K37" s="35"/>
      <c r="L37" s="36"/>
      <c r="M37" s="31">
        <f t="shared" si="0"/>
        <v>0</v>
      </c>
      <c r="N37" s="32">
        <f t="shared" si="1"/>
        <v>0</v>
      </c>
    </row>
    <row r="38" spans="1:15" x14ac:dyDescent="0.25">
      <c r="A38" s="1"/>
      <c r="B38" s="21" t="s">
        <v>25</v>
      </c>
      <c r="C38" s="33" t="s">
        <v>32</v>
      </c>
      <c r="D38" s="33" t="s">
        <v>32</v>
      </c>
      <c r="E38" s="25">
        <v>44121625</v>
      </c>
      <c r="F38" s="34" t="s">
        <v>68</v>
      </c>
      <c r="G38" s="25" t="s">
        <v>69</v>
      </c>
      <c r="H38" s="26">
        <v>21</v>
      </c>
      <c r="I38" s="27">
        <v>0</v>
      </c>
      <c r="J38" s="35">
        <v>0</v>
      </c>
      <c r="K38" s="35"/>
      <c r="L38" s="36">
        <v>0</v>
      </c>
      <c r="M38" s="31">
        <f t="shared" si="0"/>
        <v>0</v>
      </c>
      <c r="N38" s="32">
        <f t="shared" si="1"/>
        <v>0</v>
      </c>
    </row>
    <row r="39" spans="1:15" x14ac:dyDescent="0.25">
      <c r="A39" s="1"/>
      <c r="B39" s="21" t="s">
        <v>25</v>
      </c>
      <c r="C39" s="33" t="s">
        <v>28</v>
      </c>
      <c r="D39" s="33" t="s">
        <v>28</v>
      </c>
      <c r="E39" s="25">
        <v>44122112</v>
      </c>
      <c r="F39" s="34" t="s">
        <v>70</v>
      </c>
      <c r="G39" s="25" t="s">
        <v>34</v>
      </c>
      <c r="H39" s="26">
        <v>0</v>
      </c>
      <c r="I39" s="27">
        <v>0</v>
      </c>
      <c r="J39" s="35">
        <v>0</v>
      </c>
      <c r="K39" s="35"/>
      <c r="L39" s="36"/>
      <c r="M39" s="31">
        <f t="shared" si="0"/>
        <v>0</v>
      </c>
      <c r="N39" s="32">
        <f t="shared" si="1"/>
        <v>0</v>
      </c>
    </row>
    <row r="40" spans="1:15" x14ac:dyDescent="0.25">
      <c r="A40" s="1"/>
      <c r="B40" s="21" t="s">
        <v>71</v>
      </c>
      <c r="C40" s="33" t="s">
        <v>32</v>
      </c>
      <c r="D40" s="33" t="s">
        <v>32</v>
      </c>
      <c r="E40" s="25">
        <v>31201512</v>
      </c>
      <c r="F40" s="34" t="s">
        <v>72</v>
      </c>
      <c r="G40" s="25" t="s">
        <v>24</v>
      </c>
      <c r="H40" s="26">
        <v>118</v>
      </c>
      <c r="I40" s="27">
        <v>0</v>
      </c>
      <c r="J40" s="35">
        <v>2</v>
      </c>
      <c r="K40" s="35">
        <v>16</v>
      </c>
      <c r="L40" s="58">
        <v>18</v>
      </c>
      <c r="M40" s="31">
        <f>SUM(J40+K40-L40)</f>
        <v>0</v>
      </c>
      <c r="N40" s="32">
        <f t="shared" si="1"/>
        <v>0</v>
      </c>
    </row>
    <row r="41" spans="1:15" x14ac:dyDescent="0.25">
      <c r="A41" s="1"/>
      <c r="B41" s="21" t="s">
        <v>71</v>
      </c>
      <c r="C41" s="33" t="s">
        <v>61</v>
      </c>
      <c r="D41" s="33" t="s">
        <v>61</v>
      </c>
      <c r="E41" s="25">
        <v>31201512</v>
      </c>
      <c r="F41" s="34" t="s">
        <v>73</v>
      </c>
      <c r="G41" s="25" t="s">
        <v>74</v>
      </c>
      <c r="H41" s="26">
        <v>0</v>
      </c>
      <c r="I41" s="27">
        <v>0</v>
      </c>
      <c r="J41" s="35">
        <v>0</v>
      </c>
      <c r="K41" s="35"/>
      <c r="L41" s="36"/>
      <c r="M41" s="31">
        <f t="shared" si="0"/>
        <v>0</v>
      </c>
      <c r="N41" s="32">
        <f t="shared" si="1"/>
        <v>0</v>
      </c>
    </row>
    <row r="42" spans="1:15" x14ac:dyDescent="0.25">
      <c r="A42" s="1"/>
      <c r="B42" s="21" t="s">
        <v>71</v>
      </c>
      <c r="C42" s="33" t="s">
        <v>55</v>
      </c>
      <c r="D42" s="33" t="s">
        <v>55</v>
      </c>
      <c r="E42" s="25">
        <v>31201512</v>
      </c>
      <c r="F42" s="34" t="s">
        <v>75</v>
      </c>
      <c r="G42" s="25" t="s">
        <v>24</v>
      </c>
      <c r="H42" s="26">
        <v>118</v>
      </c>
      <c r="I42" s="27">
        <v>1416</v>
      </c>
      <c r="J42" s="35">
        <v>12</v>
      </c>
      <c r="K42" s="35">
        <v>250</v>
      </c>
      <c r="L42" s="58">
        <v>252</v>
      </c>
      <c r="M42" s="31">
        <f t="shared" si="0"/>
        <v>10</v>
      </c>
      <c r="N42" s="32">
        <f t="shared" si="1"/>
        <v>1180</v>
      </c>
    </row>
    <row r="43" spans="1:15" x14ac:dyDescent="0.25">
      <c r="A43" s="1"/>
      <c r="B43" s="21" t="s">
        <v>76</v>
      </c>
      <c r="C43" s="33" t="s">
        <v>77</v>
      </c>
      <c r="D43" s="33" t="s">
        <v>77</v>
      </c>
      <c r="E43" s="25">
        <v>31201525</v>
      </c>
      <c r="F43" s="34" t="s">
        <v>78</v>
      </c>
      <c r="G43" s="25" t="s">
        <v>24</v>
      </c>
      <c r="H43" s="26">
        <v>767</v>
      </c>
      <c r="I43" s="27">
        <v>0</v>
      </c>
      <c r="J43" s="35">
        <v>0</v>
      </c>
      <c r="K43" s="35"/>
      <c r="L43" s="58"/>
      <c r="M43" s="31">
        <f t="shared" si="0"/>
        <v>0</v>
      </c>
      <c r="N43" s="32">
        <f t="shared" si="1"/>
        <v>0</v>
      </c>
    </row>
    <row r="44" spans="1:15" x14ac:dyDescent="0.25">
      <c r="A44" s="1"/>
      <c r="B44" s="21" t="s">
        <v>25</v>
      </c>
      <c r="C44" s="33" t="s">
        <v>28</v>
      </c>
      <c r="D44" s="33" t="s">
        <v>28</v>
      </c>
      <c r="E44" s="25">
        <v>44103112</v>
      </c>
      <c r="F44" s="34" t="s">
        <v>79</v>
      </c>
      <c r="G44" s="25" t="s">
        <v>24</v>
      </c>
      <c r="H44" s="26">
        <v>450</v>
      </c>
      <c r="I44" s="27">
        <v>900</v>
      </c>
      <c r="J44" s="35">
        <v>2</v>
      </c>
      <c r="K44" s="35"/>
      <c r="L44" s="36"/>
      <c r="M44" s="31">
        <f t="shared" si="0"/>
        <v>2</v>
      </c>
      <c r="N44" s="32">
        <f t="shared" si="1"/>
        <v>900</v>
      </c>
    </row>
    <row r="45" spans="1:15" x14ac:dyDescent="0.25">
      <c r="A45" s="1"/>
      <c r="B45" s="21" t="s">
        <v>25</v>
      </c>
      <c r="C45" s="59">
        <v>43769</v>
      </c>
      <c r="D45" s="59">
        <v>43769</v>
      </c>
      <c r="E45" s="25">
        <v>44101805</v>
      </c>
      <c r="F45" s="34" t="s">
        <v>80</v>
      </c>
      <c r="G45" s="25" t="s">
        <v>24</v>
      </c>
      <c r="H45" s="26">
        <v>702.1</v>
      </c>
      <c r="I45" s="27">
        <v>1404.2</v>
      </c>
      <c r="J45" s="35">
        <v>2</v>
      </c>
      <c r="K45" s="35"/>
      <c r="L45" s="36"/>
      <c r="M45" s="31">
        <f t="shared" si="0"/>
        <v>2</v>
      </c>
      <c r="N45" s="32">
        <f>SUM(M45*H45)</f>
        <v>1404.2</v>
      </c>
    </row>
    <row r="46" spans="1:15" x14ac:dyDescent="0.25">
      <c r="A46" s="1"/>
      <c r="B46" s="21" t="s">
        <v>25</v>
      </c>
      <c r="C46" s="33" t="s">
        <v>28</v>
      </c>
      <c r="D46" s="33" t="s">
        <v>28</v>
      </c>
      <c r="E46" s="25">
        <v>44102606</v>
      </c>
      <c r="F46" s="60" t="s">
        <v>81</v>
      </c>
      <c r="G46" s="25" t="s">
        <v>24</v>
      </c>
      <c r="H46" s="26">
        <v>75</v>
      </c>
      <c r="I46" s="27">
        <v>3975</v>
      </c>
      <c r="J46" s="35">
        <v>53</v>
      </c>
      <c r="K46" s="35">
        <v>98</v>
      </c>
      <c r="L46" s="36">
        <v>98</v>
      </c>
      <c r="M46" s="31">
        <f t="shared" si="0"/>
        <v>53</v>
      </c>
      <c r="N46" s="32">
        <f>SUM(M46*H46)</f>
        <v>3975</v>
      </c>
    </row>
    <row r="47" spans="1:15" ht="24" x14ac:dyDescent="0.25">
      <c r="A47" s="1"/>
      <c r="B47" s="21" t="s">
        <v>25</v>
      </c>
      <c r="C47" s="33" t="s">
        <v>28</v>
      </c>
      <c r="D47" s="33" t="s">
        <v>28</v>
      </c>
      <c r="E47" s="25">
        <v>44102606</v>
      </c>
      <c r="F47" s="61" t="s">
        <v>82</v>
      </c>
      <c r="G47" s="25" t="s">
        <v>24</v>
      </c>
      <c r="H47" s="26">
        <v>187</v>
      </c>
      <c r="I47" s="27">
        <v>1870</v>
      </c>
      <c r="J47" s="35">
        <v>10</v>
      </c>
      <c r="K47" s="35"/>
      <c r="L47" s="36"/>
      <c r="M47" s="31">
        <f t="shared" si="0"/>
        <v>10</v>
      </c>
      <c r="N47" s="32">
        <f t="shared" si="1"/>
        <v>1870</v>
      </c>
    </row>
    <row r="48" spans="1:15" ht="21.75" customHeight="1" x14ac:dyDescent="0.25">
      <c r="A48" s="1"/>
      <c r="B48" s="21" t="s">
        <v>25</v>
      </c>
      <c r="C48" s="33" t="s">
        <v>28</v>
      </c>
      <c r="D48" s="33" t="s">
        <v>28</v>
      </c>
      <c r="E48" s="25">
        <v>44102606</v>
      </c>
      <c r="F48" s="61" t="s">
        <v>83</v>
      </c>
      <c r="G48" s="25" t="s">
        <v>24</v>
      </c>
      <c r="H48" s="26">
        <v>144</v>
      </c>
      <c r="I48" s="27">
        <v>864</v>
      </c>
      <c r="J48" s="35">
        <v>6</v>
      </c>
      <c r="K48" s="35"/>
      <c r="L48" s="36"/>
      <c r="M48" s="31">
        <f t="shared" si="0"/>
        <v>6</v>
      </c>
      <c r="N48" s="32">
        <f t="shared" si="1"/>
        <v>864</v>
      </c>
    </row>
    <row r="49" spans="1:16" ht="24.75" customHeight="1" x14ac:dyDescent="0.25">
      <c r="A49" s="1"/>
      <c r="B49" s="21" t="s">
        <v>25</v>
      </c>
      <c r="C49" s="33" t="s">
        <v>28</v>
      </c>
      <c r="D49" s="33" t="s">
        <v>28</v>
      </c>
      <c r="E49" s="25">
        <v>44102606</v>
      </c>
      <c r="F49" s="61" t="s">
        <v>84</v>
      </c>
      <c r="G49" s="25" t="s">
        <v>24</v>
      </c>
      <c r="H49" s="26">
        <v>130</v>
      </c>
      <c r="I49" s="27">
        <v>910</v>
      </c>
      <c r="J49" s="35">
        <v>7</v>
      </c>
      <c r="K49" s="35"/>
      <c r="L49" s="36"/>
      <c r="M49" s="31">
        <f t="shared" si="0"/>
        <v>7</v>
      </c>
      <c r="N49" s="32">
        <f t="shared" si="1"/>
        <v>910</v>
      </c>
    </row>
    <row r="50" spans="1:16" ht="24" x14ac:dyDescent="0.25">
      <c r="A50" s="1"/>
      <c r="B50" s="21" t="s">
        <v>25</v>
      </c>
      <c r="C50" s="33" t="s">
        <v>44</v>
      </c>
      <c r="D50" s="33" t="s">
        <v>44</v>
      </c>
      <c r="E50" s="33">
        <v>44103112</v>
      </c>
      <c r="F50" s="62" t="s">
        <v>85</v>
      </c>
      <c r="G50" s="33" t="s">
        <v>24</v>
      </c>
      <c r="H50" s="52">
        <v>20650</v>
      </c>
      <c r="I50" s="53">
        <v>0</v>
      </c>
      <c r="J50" s="54">
        <v>0</v>
      </c>
      <c r="K50" s="54"/>
      <c r="L50" s="55"/>
      <c r="M50" s="31">
        <f t="shared" si="0"/>
        <v>0</v>
      </c>
      <c r="N50" s="32">
        <f t="shared" si="1"/>
        <v>0</v>
      </c>
    </row>
    <row r="51" spans="1:16" x14ac:dyDescent="0.25">
      <c r="A51" s="1"/>
      <c r="B51" s="21" t="s">
        <v>25</v>
      </c>
      <c r="C51" s="25" t="s">
        <v>35</v>
      </c>
      <c r="D51" s="25" t="s">
        <v>35</v>
      </c>
      <c r="E51" s="25">
        <v>44101805</v>
      </c>
      <c r="F51" s="34" t="s">
        <v>86</v>
      </c>
      <c r="G51" s="25" t="s">
        <v>24</v>
      </c>
      <c r="H51" s="26">
        <v>118</v>
      </c>
      <c r="I51" s="27">
        <v>708</v>
      </c>
      <c r="J51" s="35">
        <v>6</v>
      </c>
      <c r="K51" s="35">
        <v>40</v>
      </c>
      <c r="L51" s="36">
        <v>40</v>
      </c>
      <c r="M51" s="31">
        <f t="shared" si="0"/>
        <v>6</v>
      </c>
      <c r="N51" s="32">
        <f t="shared" si="1"/>
        <v>708</v>
      </c>
    </row>
    <row r="52" spans="1:16" x14ac:dyDescent="0.25">
      <c r="A52" s="1"/>
      <c r="B52" s="21" t="s">
        <v>25</v>
      </c>
      <c r="C52" s="33" t="s">
        <v>35</v>
      </c>
      <c r="D52" s="33" t="s">
        <v>35</v>
      </c>
      <c r="E52" s="25">
        <v>44122104</v>
      </c>
      <c r="F52" s="34" t="s">
        <v>87</v>
      </c>
      <c r="G52" s="25" t="s">
        <v>34</v>
      </c>
      <c r="H52" s="26">
        <v>53.1</v>
      </c>
      <c r="I52" s="27">
        <v>1097.4000000000001</v>
      </c>
      <c r="J52" s="35">
        <v>86</v>
      </c>
      <c r="K52" s="35">
        <v>40</v>
      </c>
      <c r="L52" s="36">
        <v>106</v>
      </c>
      <c r="M52" s="31">
        <f t="shared" si="0"/>
        <v>20</v>
      </c>
      <c r="N52" s="32">
        <f t="shared" si="1"/>
        <v>1062</v>
      </c>
    </row>
    <row r="53" spans="1:16" x14ac:dyDescent="0.25">
      <c r="A53" s="1"/>
      <c r="B53" s="21" t="s">
        <v>25</v>
      </c>
      <c r="C53" s="25" t="s">
        <v>55</v>
      </c>
      <c r="D53" s="25" t="s">
        <v>55</v>
      </c>
      <c r="E53" s="25">
        <v>44122104</v>
      </c>
      <c r="F53" s="34" t="s">
        <v>88</v>
      </c>
      <c r="G53" s="25" t="s">
        <v>34</v>
      </c>
      <c r="H53" s="26">
        <v>82.6</v>
      </c>
      <c r="I53" s="27">
        <v>1569.3999999999999</v>
      </c>
      <c r="J53" s="35">
        <v>19</v>
      </c>
      <c r="K53" s="35">
        <v>36</v>
      </c>
      <c r="L53" s="58">
        <v>37</v>
      </c>
      <c r="M53" s="31">
        <f t="shared" si="0"/>
        <v>18</v>
      </c>
      <c r="N53" s="32">
        <f t="shared" si="1"/>
        <v>1486.8</v>
      </c>
    </row>
    <row r="54" spans="1:16" x14ac:dyDescent="0.25">
      <c r="A54" s="1"/>
      <c r="B54" s="21" t="s">
        <v>25</v>
      </c>
      <c r="C54" s="25" t="s">
        <v>89</v>
      </c>
      <c r="D54" s="25" t="s">
        <v>89</v>
      </c>
      <c r="E54" s="25">
        <v>44122104</v>
      </c>
      <c r="F54" s="34" t="s">
        <v>90</v>
      </c>
      <c r="G54" s="25" t="s">
        <v>34</v>
      </c>
      <c r="H54" s="26">
        <v>106.2</v>
      </c>
      <c r="I54" s="27">
        <v>1699.2</v>
      </c>
      <c r="J54" s="35">
        <v>16</v>
      </c>
      <c r="K54" s="35">
        <v>40</v>
      </c>
      <c r="L54" s="36">
        <v>41</v>
      </c>
      <c r="M54" s="31">
        <f t="shared" si="0"/>
        <v>15</v>
      </c>
      <c r="N54" s="32">
        <f t="shared" si="1"/>
        <v>1593</v>
      </c>
    </row>
    <row r="55" spans="1:16" x14ac:dyDescent="0.25">
      <c r="A55" s="1"/>
      <c r="B55" s="21" t="s">
        <v>25</v>
      </c>
      <c r="C55" s="25" t="s">
        <v>55</v>
      </c>
      <c r="D55" s="25" t="s">
        <v>55</v>
      </c>
      <c r="E55" s="25">
        <v>44122104</v>
      </c>
      <c r="F55" s="34" t="s">
        <v>91</v>
      </c>
      <c r="G55" s="25" t="s">
        <v>34</v>
      </c>
      <c r="H55" s="26">
        <v>147.5</v>
      </c>
      <c r="I55" s="27">
        <v>1622.5</v>
      </c>
      <c r="J55" s="35">
        <v>11</v>
      </c>
      <c r="K55" s="35">
        <v>40</v>
      </c>
      <c r="L55" s="36">
        <v>41</v>
      </c>
      <c r="M55" s="31">
        <f t="shared" si="0"/>
        <v>10</v>
      </c>
      <c r="N55" s="32">
        <f t="shared" si="1"/>
        <v>1475</v>
      </c>
    </row>
    <row r="56" spans="1:16" x14ac:dyDescent="0.25">
      <c r="A56" s="1"/>
      <c r="B56" s="21" t="s">
        <v>25</v>
      </c>
      <c r="C56" s="33" t="s">
        <v>89</v>
      </c>
      <c r="D56" s="33" t="s">
        <v>89</v>
      </c>
      <c r="E56" s="25">
        <v>44122104</v>
      </c>
      <c r="F56" s="34" t="s">
        <v>92</v>
      </c>
      <c r="G56" s="25" t="s">
        <v>34</v>
      </c>
      <c r="H56" s="26">
        <v>165.2</v>
      </c>
      <c r="I56" s="27">
        <v>0</v>
      </c>
      <c r="J56" s="35">
        <v>0</v>
      </c>
      <c r="K56" s="35"/>
      <c r="L56" s="58">
        <v>0</v>
      </c>
      <c r="M56" s="31">
        <f t="shared" si="0"/>
        <v>0</v>
      </c>
      <c r="N56" s="32">
        <f t="shared" si="1"/>
        <v>0</v>
      </c>
    </row>
    <row r="57" spans="1:16" x14ac:dyDescent="0.25">
      <c r="A57" s="1"/>
      <c r="B57" s="21" t="s">
        <v>25</v>
      </c>
      <c r="C57" s="33" t="s">
        <v>55</v>
      </c>
      <c r="D57" s="33" t="s">
        <v>55</v>
      </c>
      <c r="E57" s="25">
        <v>44122104</v>
      </c>
      <c r="F57" s="34" t="s">
        <v>93</v>
      </c>
      <c r="G57" s="25" t="s">
        <v>34</v>
      </c>
      <c r="H57" s="26">
        <v>708</v>
      </c>
      <c r="I57" s="27">
        <v>9204</v>
      </c>
      <c r="J57" s="35">
        <v>13</v>
      </c>
      <c r="K57" s="35">
        <v>220</v>
      </c>
      <c r="L57" s="58">
        <v>221</v>
      </c>
      <c r="M57" s="31">
        <f t="shared" si="0"/>
        <v>12</v>
      </c>
      <c r="N57" s="32">
        <f t="shared" si="1"/>
        <v>8496</v>
      </c>
    </row>
    <row r="58" spans="1:16" x14ac:dyDescent="0.25">
      <c r="A58" s="1"/>
      <c r="B58" s="21" t="s">
        <v>25</v>
      </c>
      <c r="C58" s="33" t="s">
        <v>55</v>
      </c>
      <c r="D58" s="33" t="s">
        <v>55</v>
      </c>
      <c r="E58" s="25">
        <v>44122104</v>
      </c>
      <c r="F58" s="34" t="s">
        <v>94</v>
      </c>
      <c r="G58" s="25" t="s">
        <v>34</v>
      </c>
      <c r="H58" s="26">
        <v>413</v>
      </c>
      <c r="I58" s="27">
        <v>1239</v>
      </c>
      <c r="J58" s="35">
        <v>3</v>
      </c>
      <c r="K58" s="35">
        <v>215</v>
      </c>
      <c r="L58" s="58">
        <v>215</v>
      </c>
      <c r="M58" s="31">
        <f t="shared" si="0"/>
        <v>3</v>
      </c>
      <c r="N58" s="32">
        <f t="shared" si="1"/>
        <v>1239</v>
      </c>
      <c r="P58" s="63"/>
    </row>
    <row r="59" spans="1:16" x14ac:dyDescent="0.25">
      <c r="A59" s="1"/>
      <c r="B59" s="21" t="s">
        <v>25</v>
      </c>
      <c r="C59" s="25" t="s">
        <v>32</v>
      </c>
      <c r="D59" s="25" t="s">
        <v>32</v>
      </c>
      <c r="E59" s="25">
        <v>44121802</v>
      </c>
      <c r="F59" s="34" t="s">
        <v>95</v>
      </c>
      <c r="G59" s="25" t="s">
        <v>24</v>
      </c>
      <c r="H59" s="26">
        <v>59</v>
      </c>
      <c r="I59" s="27">
        <v>413</v>
      </c>
      <c r="J59" s="35">
        <v>7</v>
      </c>
      <c r="K59" s="35">
        <v>32</v>
      </c>
      <c r="L59" s="58">
        <v>33</v>
      </c>
      <c r="M59" s="31">
        <f t="shared" si="0"/>
        <v>6</v>
      </c>
      <c r="N59" s="32">
        <f t="shared" si="1"/>
        <v>354</v>
      </c>
      <c r="O59" s="64"/>
    </row>
    <row r="60" spans="1:16" x14ac:dyDescent="0.25">
      <c r="A60" s="1"/>
      <c r="B60" s="21" t="s">
        <v>25</v>
      </c>
      <c r="C60" s="33" t="s">
        <v>89</v>
      </c>
      <c r="D60" s="33" t="s">
        <v>89</v>
      </c>
      <c r="E60" s="25">
        <v>44121709</v>
      </c>
      <c r="F60" s="34" t="s">
        <v>96</v>
      </c>
      <c r="G60" s="25" t="s">
        <v>34</v>
      </c>
      <c r="H60" s="26">
        <v>57</v>
      </c>
      <c r="I60" s="27">
        <v>0</v>
      </c>
      <c r="J60" s="35">
        <v>0</v>
      </c>
      <c r="K60" s="35">
        <v>100</v>
      </c>
      <c r="L60" s="36">
        <v>100</v>
      </c>
      <c r="M60" s="31">
        <f t="shared" si="0"/>
        <v>0</v>
      </c>
      <c r="N60" s="32">
        <f t="shared" si="1"/>
        <v>0</v>
      </c>
      <c r="O60" s="20"/>
    </row>
    <row r="61" spans="1:16" x14ac:dyDescent="0.25">
      <c r="A61" s="1"/>
      <c r="B61" s="21" t="s">
        <v>25</v>
      </c>
      <c r="C61" s="25" t="s">
        <v>55</v>
      </c>
      <c r="D61" s="25" t="s">
        <v>55</v>
      </c>
      <c r="E61" s="25">
        <v>24121807</v>
      </c>
      <c r="F61" s="34" t="s">
        <v>97</v>
      </c>
      <c r="G61" s="25" t="s">
        <v>24</v>
      </c>
      <c r="H61" s="26">
        <v>278.48</v>
      </c>
      <c r="I61" s="27"/>
      <c r="J61" s="35">
        <v>1</v>
      </c>
      <c r="K61" s="35"/>
      <c r="L61" s="36"/>
      <c r="M61" s="31">
        <f t="shared" si="0"/>
        <v>1</v>
      </c>
      <c r="N61" s="32"/>
      <c r="O61" s="20"/>
    </row>
    <row r="62" spans="1:16" x14ac:dyDescent="0.25">
      <c r="A62" s="1"/>
      <c r="B62" s="21" t="s">
        <v>25</v>
      </c>
      <c r="C62" s="25" t="s">
        <v>55</v>
      </c>
      <c r="D62" s="25" t="s">
        <v>55</v>
      </c>
      <c r="E62" s="25">
        <v>43201810</v>
      </c>
      <c r="F62" s="56" t="s">
        <v>98</v>
      </c>
      <c r="G62" s="21" t="s">
        <v>24</v>
      </c>
      <c r="H62" s="57">
        <v>105.02</v>
      </c>
      <c r="I62" s="27">
        <v>1785.34</v>
      </c>
      <c r="J62" s="35">
        <v>17</v>
      </c>
      <c r="K62" s="35">
        <v>18</v>
      </c>
      <c r="L62" s="36">
        <v>18</v>
      </c>
      <c r="M62" s="31">
        <f t="shared" si="0"/>
        <v>17</v>
      </c>
      <c r="N62" s="32">
        <f t="shared" si="1"/>
        <v>1785.34</v>
      </c>
    </row>
    <row r="63" spans="1:16" x14ac:dyDescent="0.25">
      <c r="A63" s="1"/>
      <c r="B63" s="21" t="s">
        <v>25</v>
      </c>
      <c r="C63" s="25" t="s">
        <v>28</v>
      </c>
      <c r="D63" s="25" t="s">
        <v>28</v>
      </c>
      <c r="E63" s="25">
        <v>44103504</v>
      </c>
      <c r="F63" s="34" t="s">
        <v>99</v>
      </c>
      <c r="G63" s="25" t="s">
        <v>24</v>
      </c>
      <c r="H63" s="26">
        <v>2.67</v>
      </c>
      <c r="I63" s="27">
        <v>128.16</v>
      </c>
      <c r="J63" s="35">
        <v>48</v>
      </c>
      <c r="K63" s="35">
        <v>128</v>
      </c>
      <c r="L63" s="58">
        <v>128</v>
      </c>
      <c r="M63" s="31">
        <f t="shared" si="0"/>
        <v>48</v>
      </c>
      <c r="N63" s="32">
        <f t="shared" si="1"/>
        <v>128.16</v>
      </c>
    </row>
    <row r="64" spans="1:16" x14ac:dyDescent="0.25">
      <c r="A64" s="1"/>
      <c r="B64" s="21" t="s">
        <v>25</v>
      </c>
      <c r="C64" s="25" t="s">
        <v>35</v>
      </c>
      <c r="D64" s="25" t="s">
        <v>35</v>
      </c>
      <c r="E64" s="25">
        <v>44103504</v>
      </c>
      <c r="F64" s="34" t="s">
        <v>100</v>
      </c>
      <c r="G64" s="25" t="s">
        <v>24</v>
      </c>
      <c r="H64" s="26">
        <v>6.49</v>
      </c>
      <c r="I64" s="27">
        <v>1603.03</v>
      </c>
      <c r="J64" s="35">
        <v>247</v>
      </c>
      <c r="K64" s="35">
        <v>445</v>
      </c>
      <c r="L64" s="58">
        <v>445</v>
      </c>
      <c r="M64" s="31">
        <f t="shared" si="0"/>
        <v>247</v>
      </c>
      <c r="N64" s="32">
        <f t="shared" si="1"/>
        <v>1603.03</v>
      </c>
    </row>
    <row r="65" spans="1:15" x14ac:dyDescent="0.25">
      <c r="A65" s="65"/>
      <c r="B65" s="38" t="s">
        <v>25</v>
      </c>
      <c r="C65" s="38" t="s">
        <v>35</v>
      </c>
      <c r="D65" s="38" t="s">
        <v>35</v>
      </c>
      <c r="E65" s="38">
        <v>44103504</v>
      </c>
      <c r="F65" s="40" t="s">
        <v>101</v>
      </c>
      <c r="G65" s="38" t="s">
        <v>24</v>
      </c>
      <c r="H65" s="41">
        <v>6.79</v>
      </c>
      <c r="I65" s="42">
        <v>2783.9</v>
      </c>
      <c r="J65" s="43">
        <v>410</v>
      </c>
      <c r="K65" s="43">
        <v>1102</v>
      </c>
      <c r="L65" s="66">
        <v>1112</v>
      </c>
      <c r="M65" s="31">
        <f t="shared" si="0"/>
        <v>400</v>
      </c>
      <c r="N65" s="32">
        <f t="shared" si="1"/>
        <v>2716</v>
      </c>
    </row>
    <row r="66" spans="1:15" x14ac:dyDescent="0.25">
      <c r="A66" s="1"/>
      <c r="B66" s="21" t="s">
        <v>25</v>
      </c>
      <c r="C66" s="25" t="s">
        <v>102</v>
      </c>
      <c r="D66" s="25" t="s">
        <v>102</v>
      </c>
      <c r="E66" s="25">
        <v>44103504</v>
      </c>
      <c r="F66" s="34" t="s">
        <v>103</v>
      </c>
      <c r="G66" s="25" t="s">
        <v>24</v>
      </c>
      <c r="H66" s="26">
        <v>1.82</v>
      </c>
      <c r="I66" s="27">
        <v>1456</v>
      </c>
      <c r="J66" s="35">
        <v>800</v>
      </c>
      <c r="K66" s="35">
        <v>1726</v>
      </c>
      <c r="L66" s="58">
        <v>1726</v>
      </c>
      <c r="M66" s="31">
        <f t="shared" si="0"/>
        <v>800</v>
      </c>
      <c r="N66" s="32">
        <f t="shared" si="1"/>
        <v>1456</v>
      </c>
      <c r="O66" s="67"/>
    </row>
    <row r="67" spans="1:15" x14ac:dyDescent="0.25">
      <c r="A67" s="1"/>
      <c r="B67" s="21" t="s">
        <v>104</v>
      </c>
      <c r="C67" s="33" t="s">
        <v>58</v>
      </c>
      <c r="D67" s="33" t="s">
        <v>58</v>
      </c>
      <c r="E67" s="25">
        <v>26121536</v>
      </c>
      <c r="F67" s="34" t="s">
        <v>105</v>
      </c>
      <c r="G67" s="25" t="s">
        <v>24</v>
      </c>
      <c r="H67" s="26">
        <v>2094.5</v>
      </c>
      <c r="I67" s="27">
        <v>0</v>
      </c>
      <c r="J67" s="35">
        <v>0</v>
      </c>
      <c r="K67" s="35"/>
      <c r="L67" s="58"/>
      <c r="M67" s="31">
        <f t="shared" si="0"/>
        <v>0</v>
      </c>
      <c r="N67" s="32">
        <f t="shared" si="1"/>
        <v>0</v>
      </c>
    </row>
    <row r="68" spans="1:15" x14ac:dyDescent="0.25">
      <c r="A68" s="1"/>
      <c r="B68" s="21" t="s">
        <v>104</v>
      </c>
      <c r="C68" s="33" t="s">
        <v>106</v>
      </c>
      <c r="D68" s="33" t="s">
        <v>106</v>
      </c>
      <c r="E68" s="25">
        <v>26121536</v>
      </c>
      <c r="F68" s="34" t="s">
        <v>107</v>
      </c>
      <c r="G68" s="25" t="s">
        <v>24</v>
      </c>
      <c r="H68" s="26">
        <v>1062</v>
      </c>
      <c r="I68" s="27">
        <v>0</v>
      </c>
      <c r="J68" s="35">
        <v>0</v>
      </c>
      <c r="K68" s="35"/>
      <c r="L68" s="58"/>
      <c r="M68" s="31">
        <f t="shared" si="0"/>
        <v>0</v>
      </c>
      <c r="N68" s="32">
        <f t="shared" si="1"/>
        <v>0</v>
      </c>
    </row>
    <row r="69" spans="1:15" x14ac:dyDescent="0.25">
      <c r="A69" s="1"/>
      <c r="B69" s="21" t="s">
        <v>104</v>
      </c>
      <c r="C69" s="33" t="s">
        <v>106</v>
      </c>
      <c r="D69" s="33" t="s">
        <v>106</v>
      </c>
      <c r="E69" s="25">
        <v>26121536</v>
      </c>
      <c r="F69" s="34" t="s">
        <v>108</v>
      </c>
      <c r="G69" s="25" t="s">
        <v>24</v>
      </c>
      <c r="H69" s="26">
        <v>944</v>
      </c>
      <c r="I69" s="27">
        <v>0</v>
      </c>
      <c r="J69" s="35">
        <v>0</v>
      </c>
      <c r="K69" s="35"/>
      <c r="L69" s="58"/>
      <c r="M69" s="31">
        <f t="shared" si="0"/>
        <v>0</v>
      </c>
      <c r="N69" s="32">
        <f t="shared" si="1"/>
        <v>0</v>
      </c>
    </row>
    <row r="70" spans="1:15" x14ac:dyDescent="0.25">
      <c r="A70" s="1"/>
      <c r="B70" s="21" t="s">
        <v>25</v>
      </c>
      <c r="C70" s="33" t="s">
        <v>28</v>
      </c>
      <c r="D70" s="33" t="s">
        <v>28</v>
      </c>
      <c r="E70" s="25">
        <v>44121701</v>
      </c>
      <c r="F70" s="34" t="s">
        <v>109</v>
      </c>
      <c r="G70" s="25" t="s">
        <v>74</v>
      </c>
      <c r="H70" s="26">
        <v>0</v>
      </c>
      <c r="I70" s="27">
        <v>0</v>
      </c>
      <c r="J70" s="35">
        <v>0</v>
      </c>
      <c r="K70" s="35"/>
      <c r="L70" s="36"/>
      <c r="M70" s="31">
        <f t="shared" si="0"/>
        <v>0</v>
      </c>
      <c r="N70" s="32">
        <f t="shared" si="1"/>
        <v>0</v>
      </c>
    </row>
    <row r="71" spans="1:15" x14ac:dyDescent="0.25">
      <c r="A71" s="1"/>
      <c r="B71" s="21" t="s">
        <v>60</v>
      </c>
      <c r="C71" s="25" t="s">
        <v>110</v>
      </c>
      <c r="D71" s="25" t="s">
        <v>110</v>
      </c>
      <c r="E71" s="25">
        <v>44122011</v>
      </c>
      <c r="F71" s="34" t="s">
        <v>111</v>
      </c>
      <c r="G71" s="25" t="s">
        <v>69</v>
      </c>
      <c r="H71" s="26">
        <v>413</v>
      </c>
      <c r="I71" s="27">
        <v>1239</v>
      </c>
      <c r="J71" s="35">
        <v>3</v>
      </c>
      <c r="K71" s="35">
        <v>64</v>
      </c>
      <c r="L71" s="58">
        <v>66</v>
      </c>
      <c r="M71" s="31">
        <f t="shared" si="0"/>
        <v>1</v>
      </c>
      <c r="N71" s="32">
        <f t="shared" si="1"/>
        <v>413</v>
      </c>
    </row>
    <row r="72" spans="1:15" x14ac:dyDescent="0.25">
      <c r="A72" s="1"/>
      <c r="B72" s="21" t="s">
        <v>25</v>
      </c>
      <c r="C72" s="33" t="s">
        <v>28</v>
      </c>
      <c r="D72" s="33" t="s">
        <v>28</v>
      </c>
      <c r="E72" s="25">
        <v>44122011</v>
      </c>
      <c r="F72" s="34" t="s">
        <v>112</v>
      </c>
      <c r="G72" s="25" t="s">
        <v>69</v>
      </c>
      <c r="H72" s="26">
        <v>0</v>
      </c>
      <c r="I72" s="27">
        <v>0</v>
      </c>
      <c r="J72" s="35">
        <v>0</v>
      </c>
      <c r="K72" s="35"/>
      <c r="L72" s="36"/>
      <c r="M72" s="31">
        <f t="shared" si="0"/>
        <v>0</v>
      </c>
      <c r="N72" s="32">
        <f t="shared" si="1"/>
        <v>0</v>
      </c>
    </row>
    <row r="73" spans="1:15" x14ac:dyDescent="0.25">
      <c r="A73" s="1"/>
      <c r="B73" s="21" t="s">
        <v>25</v>
      </c>
      <c r="C73" s="33" t="s">
        <v>32</v>
      </c>
      <c r="D73" s="33" t="s">
        <v>32</v>
      </c>
      <c r="E73" s="25">
        <v>44122011</v>
      </c>
      <c r="F73" s="34" t="s">
        <v>113</v>
      </c>
      <c r="G73" s="25" t="s">
        <v>69</v>
      </c>
      <c r="H73" s="26">
        <v>590</v>
      </c>
      <c r="I73" s="27">
        <v>590</v>
      </c>
      <c r="J73" s="35">
        <v>1</v>
      </c>
      <c r="K73" s="35">
        <v>40</v>
      </c>
      <c r="L73" s="36">
        <v>40</v>
      </c>
      <c r="M73" s="31">
        <f t="shared" si="0"/>
        <v>1</v>
      </c>
      <c r="N73" s="32">
        <f t="shared" si="1"/>
        <v>590</v>
      </c>
    </row>
    <row r="74" spans="1:15" x14ac:dyDescent="0.25">
      <c r="A74" s="1"/>
      <c r="B74" s="21" t="s">
        <v>25</v>
      </c>
      <c r="C74" s="25" t="s">
        <v>89</v>
      </c>
      <c r="D74" s="25" t="s">
        <v>89</v>
      </c>
      <c r="E74" s="25">
        <v>44122011</v>
      </c>
      <c r="F74" s="34" t="s">
        <v>114</v>
      </c>
      <c r="G74" s="25" t="s">
        <v>74</v>
      </c>
      <c r="H74" s="26">
        <v>61.36</v>
      </c>
      <c r="I74" s="27">
        <v>0</v>
      </c>
      <c r="J74" s="35">
        <v>0</v>
      </c>
      <c r="K74" s="35">
        <v>1745</v>
      </c>
      <c r="L74" s="36">
        <v>1745</v>
      </c>
      <c r="M74" s="31">
        <f t="shared" si="0"/>
        <v>0</v>
      </c>
      <c r="N74" s="32">
        <f t="shared" si="1"/>
        <v>0</v>
      </c>
    </row>
    <row r="75" spans="1:15" x14ac:dyDescent="0.25">
      <c r="A75" s="1"/>
      <c r="B75" s="21" t="s">
        <v>25</v>
      </c>
      <c r="C75" s="33" t="s">
        <v>32</v>
      </c>
      <c r="D75" s="33" t="s">
        <v>32</v>
      </c>
      <c r="E75" s="33">
        <v>44122011</v>
      </c>
      <c r="F75" s="34" t="s">
        <v>115</v>
      </c>
      <c r="G75" s="25" t="s">
        <v>74</v>
      </c>
      <c r="H75" s="26">
        <v>54.28</v>
      </c>
      <c r="I75" s="27">
        <v>0</v>
      </c>
      <c r="J75" s="35">
        <v>0</v>
      </c>
      <c r="K75" s="35">
        <v>5400</v>
      </c>
      <c r="L75" s="58">
        <v>2450</v>
      </c>
      <c r="M75" s="31">
        <f t="shared" si="0"/>
        <v>2950</v>
      </c>
      <c r="N75" s="32">
        <f t="shared" si="1"/>
        <v>160126</v>
      </c>
    </row>
    <row r="76" spans="1:15" x14ac:dyDescent="0.25">
      <c r="A76" s="1"/>
      <c r="B76" s="21" t="s">
        <v>25</v>
      </c>
      <c r="C76" s="33" t="s">
        <v>89</v>
      </c>
      <c r="D76" s="33" t="s">
        <v>89</v>
      </c>
      <c r="E76" s="33">
        <v>44122011</v>
      </c>
      <c r="F76" s="34" t="s">
        <v>116</v>
      </c>
      <c r="G76" s="25" t="s">
        <v>34</v>
      </c>
      <c r="H76" s="26">
        <v>767</v>
      </c>
      <c r="I76" s="27">
        <v>0</v>
      </c>
      <c r="J76" s="35">
        <v>0</v>
      </c>
      <c r="K76" s="35"/>
      <c r="L76" s="36"/>
      <c r="M76" s="31">
        <f t="shared" ref="M76:M140" si="2">SUM(J76+K76-L76)</f>
        <v>0</v>
      </c>
      <c r="N76" s="32">
        <f t="shared" ref="N76:N140" si="3">SUM(M76*H76)</f>
        <v>0</v>
      </c>
    </row>
    <row r="77" spans="1:15" x14ac:dyDescent="0.25">
      <c r="A77" s="1"/>
      <c r="B77" s="21" t="s">
        <v>104</v>
      </c>
      <c r="C77" s="33" t="s">
        <v>77</v>
      </c>
      <c r="D77" s="33" t="s">
        <v>77</v>
      </c>
      <c r="E77" s="33">
        <v>43211609</v>
      </c>
      <c r="F77" s="34" t="s">
        <v>117</v>
      </c>
      <c r="G77" s="25" t="s">
        <v>24</v>
      </c>
      <c r="H77" s="26">
        <v>3900.01</v>
      </c>
      <c r="I77" s="27">
        <v>0</v>
      </c>
      <c r="J77" s="35">
        <v>0</v>
      </c>
      <c r="K77" s="35"/>
      <c r="L77" s="36"/>
      <c r="M77" s="31">
        <f t="shared" si="2"/>
        <v>0</v>
      </c>
      <c r="N77" s="32">
        <f t="shared" si="3"/>
        <v>0</v>
      </c>
    </row>
    <row r="78" spans="1:15" x14ac:dyDescent="0.25">
      <c r="A78" s="1"/>
      <c r="B78" s="21" t="s">
        <v>25</v>
      </c>
      <c r="C78" s="25" t="s">
        <v>32</v>
      </c>
      <c r="D78" s="25" t="s">
        <v>32</v>
      </c>
      <c r="E78" s="33">
        <v>44121625</v>
      </c>
      <c r="F78" s="34" t="s">
        <v>118</v>
      </c>
      <c r="G78" s="25" t="s">
        <v>34</v>
      </c>
      <c r="H78" s="26">
        <v>141.38999999999999</v>
      </c>
      <c r="I78" s="27">
        <v>0</v>
      </c>
      <c r="J78" s="35">
        <v>0</v>
      </c>
      <c r="K78" s="35">
        <v>20</v>
      </c>
      <c r="L78" s="36">
        <v>20</v>
      </c>
      <c r="M78" s="31">
        <f t="shared" si="2"/>
        <v>0</v>
      </c>
      <c r="N78" s="32">
        <f t="shared" si="3"/>
        <v>0</v>
      </c>
    </row>
    <row r="79" spans="1:15" x14ac:dyDescent="0.25">
      <c r="A79" s="1"/>
      <c r="B79" s="21" t="s">
        <v>119</v>
      </c>
      <c r="C79" s="25" t="s">
        <v>55</v>
      </c>
      <c r="D79" s="25" t="s">
        <v>55</v>
      </c>
      <c r="E79" s="33">
        <v>15101505</v>
      </c>
      <c r="F79" s="34" t="s">
        <v>120</v>
      </c>
      <c r="G79" s="25" t="s">
        <v>24</v>
      </c>
      <c r="H79" s="26">
        <v>1000</v>
      </c>
      <c r="I79" s="27">
        <v>0</v>
      </c>
      <c r="J79" s="35">
        <v>0</v>
      </c>
      <c r="K79" s="35">
        <v>250</v>
      </c>
      <c r="L79" s="36">
        <v>250</v>
      </c>
      <c r="M79" s="31">
        <f t="shared" si="2"/>
        <v>0</v>
      </c>
      <c r="N79" s="32">
        <f t="shared" si="3"/>
        <v>0</v>
      </c>
      <c r="O79" s="20"/>
    </row>
    <row r="80" spans="1:15" x14ac:dyDescent="0.25">
      <c r="A80" s="1"/>
      <c r="B80" s="21" t="s">
        <v>119</v>
      </c>
      <c r="C80" s="25" t="s">
        <v>55</v>
      </c>
      <c r="D80" s="25" t="s">
        <v>55</v>
      </c>
      <c r="E80" s="33">
        <v>15101505</v>
      </c>
      <c r="F80" s="34" t="s">
        <v>121</v>
      </c>
      <c r="G80" s="25" t="s">
        <v>24</v>
      </c>
      <c r="H80" s="26">
        <v>500</v>
      </c>
      <c r="I80" s="27">
        <v>0</v>
      </c>
      <c r="J80" s="35">
        <v>0</v>
      </c>
      <c r="K80" s="35">
        <f>130</f>
        <v>130</v>
      </c>
      <c r="L80" s="36">
        <v>130</v>
      </c>
      <c r="M80" s="31">
        <f t="shared" si="2"/>
        <v>0</v>
      </c>
      <c r="N80" s="32">
        <f t="shared" si="3"/>
        <v>0</v>
      </c>
      <c r="O80" s="20"/>
    </row>
    <row r="81" spans="1:15" x14ac:dyDescent="0.25">
      <c r="A81" s="1"/>
      <c r="B81" s="21" t="s">
        <v>119</v>
      </c>
      <c r="C81" s="33" t="s">
        <v>55</v>
      </c>
      <c r="D81" s="33" t="s">
        <v>55</v>
      </c>
      <c r="E81" s="33">
        <v>15101505</v>
      </c>
      <c r="F81" s="34" t="s">
        <v>122</v>
      </c>
      <c r="G81" s="25" t="s">
        <v>24</v>
      </c>
      <c r="H81" s="26">
        <v>200</v>
      </c>
      <c r="I81" s="27">
        <v>0</v>
      </c>
      <c r="J81" s="35">
        <v>0</v>
      </c>
      <c r="K81" s="35"/>
      <c r="L81" s="36"/>
      <c r="M81" s="31">
        <f t="shared" si="2"/>
        <v>0</v>
      </c>
      <c r="N81" s="32">
        <f t="shared" si="3"/>
        <v>0</v>
      </c>
    </row>
    <row r="82" spans="1:15" x14ac:dyDescent="0.25">
      <c r="A82" s="1"/>
      <c r="B82" s="21" t="s">
        <v>25</v>
      </c>
      <c r="C82" s="25" t="s">
        <v>32</v>
      </c>
      <c r="D82" s="25" t="s">
        <v>32</v>
      </c>
      <c r="E82" s="33">
        <v>44121804</v>
      </c>
      <c r="F82" s="34" t="s">
        <v>123</v>
      </c>
      <c r="G82" s="25" t="s">
        <v>24</v>
      </c>
      <c r="H82" s="26">
        <v>23.6</v>
      </c>
      <c r="I82" s="27">
        <v>283.20000000000005</v>
      </c>
      <c r="J82" s="35">
        <v>12</v>
      </c>
      <c r="K82" s="35">
        <v>30</v>
      </c>
      <c r="L82" s="36">
        <v>30</v>
      </c>
      <c r="M82" s="31">
        <f t="shared" si="2"/>
        <v>12</v>
      </c>
      <c r="N82" s="32">
        <f t="shared" si="3"/>
        <v>283.20000000000005</v>
      </c>
      <c r="O82" s="64"/>
    </row>
    <row r="83" spans="1:15" x14ac:dyDescent="0.25">
      <c r="A83" s="65"/>
      <c r="B83" s="38" t="s">
        <v>25</v>
      </c>
      <c r="C83" s="39" t="s">
        <v>32</v>
      </c>
      <c r="D83" s="39" t="s">
        <v>32</v>
      </c>
      <c r="E83" s="39">
        <v>44121615</v>
      </c>
      <c r="F83" s="40" t="s">
        <v>124</v>
      </c>
      <c r="G83" s="38" t="s">
        <v>24</v>
      </c>
      <c r="H83" s="41">
        <v>531</v>
      </c>
      <c r="I83" s="42">
        <v>531</v>
      </c>
      <c r="J83" s="43">
        <v>1</v>
      </c>
      <c r="K83" s="43">
        <v>20</v>
      </c>
      <c r="L83" s="44">
        <v>20</v>
      </c>
      <c r="M83" s="31">
        <f t="shared" si="2"/>
        <v>1</v>
      </c>
      <c r="N83" s="32">
        <f t="shared" si="3"/>
        <v>531</v>
      </c>
    </row>
    <row r="84" spans="1:15" x14ac:dyDescent="0.25">
      <c r="A84" s="65"/>
      <c r="B84" s="38" t="s">
        <v>25</v>
      </c>
      <c r="C84" s="39" t="s">
        <v>66</v>
      </c>
      <c r="D84" s="39" t="s">
        <v>66</v>
      </c>
      <c r="E84" s="39">
        <v>44121615</v>
      </c>
      <c r="F84" s="40" t="s">
        <v>125</v>
      </c>
      <c r="G84" s="38" t="s">
        <v>24</v>
      </c>
      <c r="H84" s="41">
        <v>1163.48</v>
      </c>
      <c r="I84" s="42">
        <v>0</v>
      </c>
      <c r="J84" s="43">
        <v>0</v>
      </c>
      <c r="K84" s="43"/>
      <c r="L84" s="44"/>
      <c r="M84" s="31">
        <f t="shared" si="2"/>
        <v>0</v>
      </c>
      <c r="N84" s="32">
        <f t="shared" si="3"/>
        <v>0</v>
      </c>
    </row>
    <row r="85" spans="1:15" x14ac:dyDescent="0.25">
      <c r="A85" s="1"/>
      <c r="B85" s="21" t="s">
        <v>25</v>
      </c>
      <c r="C85" s="33" t="s">
        <v>32</v>
      </c>
      <c r="D85" s="33" t="s">
        <v>32</v>
      </c>
      <c r="E85" s="33">
        <v>44122107</v>
      </c>
      <c r="F85" s="34" t="s">
        <v>126</v>
      </c>
      <c r="G85" s="25" t="s">
        <v>34</v>
      </c>
      <c r="H85" s="26">
        <v>100.3</v>
      </c>
      <c r="I85" s="27">
        <v>1805.3999999999999</v>
      </c>
      <c r="J85" s="35">
        <v>18</v>
      </c>
      <c r="K85" s="35">
        <v>43</v>
      </c>
      <c r="L85" s="36">
        <v>46</v>
      </c>
      <c r="M85" s="31">
        <f t="shared" si="2"/>
        <v>15</v>
      </c>
      <c r="N85" s="32">
        <f t="shared" si="3"/>
        <v>1504.5</v>
      </c>
    </row>
    <row r="86" spans="1:15" x14ac:dyDescent="0.25">
      <c r="A86" s="1"/>
      <c r="B86" s="21" t="s">
        <v>71</v>
      </c>
      <c r="C86" s="33" t="s">
        <v>44</v>
      </c>
      <c r="D86" s="33" t="s">
        <v>44</v>
      </c>
      <c r="E86" s="33">
        <v>44120000</v>
      </c>
      <c r="F86" s="34" t="s">
        <v>127</v>
      </c>
      <c r="G86" s="25" t="s">
        <v>34</v>
      </c>
      <c r="H86" s="26">
        <v>4248</v>
      </c>
      <c r="I86" s="27">
        <v>0</v>
      </c>
      <c r="J86" s="35">
        <v>0</v>
      </c>
      <c r="K86" s="35"/>
      <c r="L86" s="36"/>
      <c r="M86" s="31">
        <f t="shared" si="2"/>
        <v>0</v>
      </c>
      <c r="N86" s="32">
        <f t="shared" si="3"/>
        <v>0</v>
      </c>
    </row>
    <row r="87" spans="1:15" x14ac:dyDescent="0.25">
      <c r="A87" s="1"/>
      <c r="B87" s="21" t="s">
        <v>60</v>
      </c>
      <c r="C87" s="25" t="s">
        <v>32</v>
      </c>
      <c r="D87" s="25" t="s">
        <v>32</v>
      </c>
      <c r="E87" s="33">
        <v>55121503</v>
      </c>
      <c r="F87" s="34" t="s">
        <v>128</v>
      </c>
      <c r="G87" s="25" t="s">
        <v>34</v>
      </c>
      <c r="H87" s="26">
        <v>44.36</v>
      </c>
      <c r="I87" s="27">
        <v>1197.72</v>
      </c>
      <c r="J87" s="35">
        <v>27</v>
      </c>
      <c r="K87" s="35">
        <v>64</v>
      </c>
      <c r="L87" s="36">
        <v>64</v>
      </c>
      <c r="M87" s="31">
        <f t="shared" si="2"/>
        <v>27</v>
      </c>
      <c r="N87" s="32">
        <f t="shared" si="3"/>
        <v>1197.72</v>
      </c>
    </row>
    <row r="88" spans="1:15" x14ac:dyDescent="0.25">
      <c r="A88" s="1"/>
      <c r="B88" s="21" t="s">
        <v>25</v>
      </c>
      <c r="C88" s="25" t="s">
        <v>110</v>
      </c>
      <c r="D88" s="25" t="s">
        <v>110</v>
      </c>
      <c r="E88" s="33">
        <v>44121701</v>
      </c>
      <c r="F88" s="34" t="s">
        <v>129</v>
      </c>
      <c r="G88" s="25" t="s">
        <v>24</v>
      </c>
      <c r="H88" s="26">
        <v>17.7</v>
      </c>
      <c r="I88" s="27">
        <v>690.3</v>
      </c>
      <c r="J88" s="35">
        <v>39</v>
      </c>
      <c r="K88" s="35">
        <v>2302</v>
      </c>
      <c r="L88" s="58">
        <v>2316</v>
      </c>
      <c r="M88" s="31">
        <f t="shared" si="2"/>
        <v>25</v>
      </c>
      <c r="N88" s="32">
        <f t="shared" si="3"/>
        <v>442.5</v>
      </c>
    </row>
    <row r="89" spans="1:15" x14ac:dyDescent="0.25">
      <c r="A89" s="1"/>
      <c r="B89" s="21" t="s">
        <v>25</v>
      </c>
      <c r="C89" s="25" t="s">
        <v>110</v>
      </c>
      <c r="D89" s="25" t="s">
        <v>110</v>
      </c>
      <c r="E89" s="33">
        <v>44121706</v>
      </c>
      <c r="F89" s="34" t="s">
        <v>130</v>
      </c>
      <c r="G89" s="25" t="s">
        <v>24</v>
      </c>
      <c r="H89" s="26">
        <v>10</v>
      </c>
      <c r="I89" s="27">
        <v>850</v>
      </c>
      <c r="J89" s="35">
        <v>85</v>
      </c>
      <c r="K89" s="35">
        <v>960</v>
      </c>
      <c r="L89" s="58">
        <v>1034</v>
      </c>
      <c r="M89" s="31">
        <f t="shared" si="2"/>
        <v>11</v>
      </c>
      <c r="N89" s="32">
        <f t="shared" si="3"/>
        <v>110</v>
      </c>
      <c r="O89" s="68"/>
    </row>
    <row r="90" spans="1:15" x14ac:dyDescent="0.25">
      <c r="A90" s="1"/>
      <c r="B90" s="21" t="s">
        <v>25</v>
      </c>
      <c r="C90" s="25" t="s">
        <v>32</v>
      </c>
      <c r="D90" s="25" t="s">
        <v>32</v>
      </c>
      <c r="E90" s="25">
        <v>44112005</v>
      </c>
      <c r="F90" s="34" t="s">
        <v>131</v>
      </c>
      <c r="G90" s="25" t="s">
        <v>24</v>
      </c>
      <c r="H90" s="26">
        <v>59</v>
      </c>
      <c r="I90" s="27">
        <v>413</v>
      </c>
      <c r="J90" s="35">
        <v>7</v>
      </c>
      <c r="K90" s="35">
        <v>1211</v>
      </c>
      <c r="L90" s="58">
        <v>1218</v>
      </c>
      <c r="M90" s="31">
        <f t="shared" si="2"/>
        <v>0</v>
      </c>
      <c r="N90" s="32">
        <f t="shared" si="3"/>
        <v>0</v>
      </c>
    </row>
    <row r="91" spans="1:15" x14ac:dyDescent="0.25">
      <c r="A91" s="1"/>
      <c r="B91" s="21" t="s">
        <v>25</v>
      </c>
      <c r="C91" s="25" t="s">
        <v>32</v>
      </c>
      <c r="D91" s="25" t="s">
        <v>32</v>
      </c>
      <c r="E91" s="25">
        <v>44112005</v>
      </c>
      <c r="F91" s="34" t="s">
        <v>132</v>
      </c>
      <c r="G91" s="25" t="s">
        <v>24</v>
      </c>
      <c r="H91" s="26">
        <v>47.2</v>
      </c>
      <c r="I91" s="27">
        <v>0</v>
      </c>
      <c r="J91" s="35">
        <v>7</v>
      </c>
      <c r="K91" s="35">
        <v>600</v>
      </c>
      <c r="L91" s="58">
        <v>607</v>
      </c>
      <c r="M91" s="31">
        <f t="shared" si="2"/>
        <v>0</v>
      </c>
      <c r="N91" s="32">
        <f t="shared" si="3"/>
        <v>0</v>
      </c>
    </row>
    <row r="92" spans="1:15" x14ac:dyDescent="0.25">
      <c r="A92" s="1"/>
      <c r="B92" s="21" t="s">
        <v>25</v>
      </c>
      <c r="C92" s="25" t="s">
        <v>40</v>
      </c>
      <c r="D92" s="25" t="s">
        <v>40</v>
      </c>
      <c r="E92" s="25">
        <v>14111514</v>
      </c>
      <c r="F92" s="34" t="s">
        <v>133</v>
      </c>
      <c r="G92" s="25" t="s">
        <v>24</v>
      </c>
      <c r="H92" s="26">
        <v>1239</v>
      </c>
      <c r="I92" s="27">
        <v>0</v>
      </c>
      <c r="J92" s="35">
        <v>0</v>
      </c>
      <c r="K92" s="35">
        <v>45</v>
      </c>
      <c r="L92" s="58">
        <v>45</v>
      </c>
      <c r="M92" s="31">
        <v>0</v>
      </c>
      <c r="N92" s="32">
        <f t="shared" si="3"/>
        <v>0</v>
      </c>
    </row>
    <row r="93" spans="1:15" x14ac:dyDescent="0.25">
      <c r="A93" s="1"/>
      <c r="B93" s="21" t="s">
        <v>21</v>
      </c>
      <c r="C93" s="25" t="s">
        <v>55</v>
      </c>
      <c r="D93" s="25" t="s">
        <v>55</v>
      </c>
      <c r="E93" s="25">
        <v>44112005</v>
      </c>
      <c r="F93" s="69" t="s">
        <v>134</v>
      </c>
      <c r="G93" s="25" t="s">
        <v>74</v>
      </c>
      <c r="H93" s="26">
        <v>472</v>
      </c>
      <c r="I93" s="27">
        <v>2832</v>
      </c>
      <c r="J93" s="35">
        <v>6</v>
      </c>
      <c r="K93" s="35">
        <v>25</v>
      </c>
      <c r="L93" s="36">
        <v>25</v>
      </c>
      <c r="M93" s="31">
        <f t="shared" si="2"/>
        <v>6</v>
      </c>
      <c r="N93" s="32">
        <f t="shared" si="3"/>
        <v>2832</v>
      </c>
      <c r="O93" s="64"/>
    </row>
    <row r="94" spans="1:15" x14ac:dyDescent="0.25">
      <c r="A94" s="1"/>
      <c r="B94" s="21" t="s">
        <v>71</v>
      </c>
      <c r="C94" s="33" t="s">
        <v>38</v>
      </c>
      <c r="D94" s="33" t="s">
        <v>38</v>
      </c>
      <c r="E94" s="25">
        <v>11161604</v>
      </c>
      <c r="F94" s="69" t="s">
        <v>135</v>
      </c>
      <c r="G94" s="25" t="s">
        <v>24</v>
      </c>
      <c r="H94" s="26">
        <v>7670</v>
      </c>
      <c r="I94" s="27">
        <v>0</v>
      </c>
      <c r="J94" s="35">
        <v>0</v>
      </c>
      <c r="K94" s="35"/>
      <c r="L94" s="36"/>
      <c r="M94" s="31">
        <f t="shared" si="2"/>
        <v>0</v>
      </c>
      <c r="N94" s="32">
        <f t="shared" si="3"/>
        <v>0</v>
      </c>
    </row>
    <row r="95" spans="1:15" x14ac:dyDescent="0.25">
      <c r="A95" s="1"/>
      <c r="B95" s="21" t="s">
        <v>25</v>
      </c>
      <c r="C95" s="25" t="s">
        <v>32</v>
      </c>
      <c r="D95" s="25" t="s">
        <v>32</v>
      </c>
      <c r="E95" s="25">
        <v>44121627</v>
      </c>
      <c r="F95" s="34" t="s">
        <v>136</v>
      </c>
      <c r="G95" s="25" t="s">
        <v>24</v>
      </c>
      <c r="H95" s="26">
        <v>24.531400000000001</v>
      </c>
      <c r="I95" s="27">
        <v>0</v>
      </c>
      <c r="J95" s="35">
        <v>0</v>
      </c>
      <c r="K95" s="35">
        <v>240</v>
      </c>
      <c r="L95" s="36">
        <v>240</v>
      </c>
      <c r="M95" s="31">
        <f>SUM(J95+K95-L95)</f>
        <v>0</v>
      </c>
      <c r="N95" s="32">
        <f t="shared" si="3"/>
        <v>0</v>
      </c>
    </row>
    <row r="96" spans="1:15" x14ac:dyDescent="0.25">
      <c r="A96" s="1"/>
      <c r="B96" s="21" t="s">
        <v>25</v>
      </c>
      <c r="C96" s="33" t="s">
        <v>32</v>
      </c>
      <c r="D96" s="33" t="s">
        <v>32</v>
      </c>
      <c r="E96" s="25">
        <v>44121627</v>
      </c>
      <c r="F96" s="69" t="s">
        <v>137</v>
      </c>
      <c r="G96" s="25" t="s">
        <v>24</v>
      </c>
      <c r="H96" s="26">
        <v>79.430000000000007</v>
      </c>
      <c r="I96" s="27">
        <v>635.41</v>
      </c>
      <c r="J96" s="35">
        <v>8</v>
      </c>
      <c r="K96" s="35">
        <v>238</v>
      </c>
      <c r="L96" s="36">
        <v>248</v>
      </c>
      <c r="M96" s="31">
        <f>SUM(J96+K96-L96)</f>
        <v>-2</v>
      </c>
      <c r="N96" s="32">
        <v>635.41</v>
      </c>
    </row>
    <row r="97" spans="1:15" x14ac:dyDescent="0.25">
      <c r="A97" s="1"/>
      <c r="B97" s="21" t="s">
        <v>25</v>
      </c>
      <c r="C97" s="33" t="s">
        <v>66</v>
      </c>
      <c r="D97" s="33" t="s">
        <v>66</v>
      </c>
      <c r="E97" s="25">
        <v>43202005</v>
      </c>
      <c r="F97" s="69" t="s">
        <v>138</v>
      </c>
      <c r="G97" s="25" t="s">
        <v>24</v>
      </c>
      <c r="H97" s="26">
        <v>764.64</v>
      </c>
      <c r="I97" s="27">
        <v>0</v>
      </c>
      <c r="J97" s="35">
        <v>0</v>
      </c>
      <c r="K97" s="35">
        <v>10</v>
      </c>
      <c r="L97" s="36">
        <v>10</v>
      </c>
      <c r="M97" s="31">
        <f t="shared" si="2"/>
        <v>0</v>
      </c>
      <c r="N97" s="32">
        <f t="shared" si="3"/>
        <v>0</v>
      </c>
    </row>
    <row r="98" spans="1:15" x14ac:dyDescent="0.25">
      <c r="A98" s="1"/>
      <c r="B98" s="21" t="s">
        <v>25</v>
      </c>
      <c r="C98" s="25" t="s">
        <v>40</v>
      </c>
      <c r="D98" s="25" t="s">
        <v>40</v>
      </c>
      <c r="E98" s="25">
        <v>32101601</v>
      </c>
      <c r="F98" s="69" t="s">
        <v>139</v>
      </c>
      <c r="G98" s="25" t="s">
        <v>24</v>
      </c>
      <c r="H98" s="26">
        <v>9204</v>
      </c>
      <c r="I98" s="27">
        <v>0</v>
      </c>
      <c r="J98" s="35">
        <v>0</v>
      </c>
      <c r="K98" s="35">
        <v>1</v>
      </c>
      <c r="L98" s="36">
        <v>1</v>
      </c>
      <c r="M98" s="31">
        <f t="shared" si="2"/>
        <v>0</v>
      </c>
      <c r="N98" s="32">
        <f t="shared" si="3"/>
        <v>0</v>
      </c>
    </row>
    <row r="99" spans="1:15" ht="14.25" customHeight="1" x14ac:dyDescent="0.25">
      <c r="A99" s="65"/>
      <c r="B99" s="38" t="s">
        <v>140</v>
      </c>
      <c r="C99" s="38" t="s">
        <v>55</v>
      </c>
      <c r="D99" s="38" t="s">
        <v>55</v>
      </c>
      <c r="E99" s="38">
        <v>14111507</v>
      </c>
      <c r="F99" s="40" t="s">
        <v>141</v>
      </c>
      <c r="G99" s="38" t="s">
        <v>142</v>
      </c>
      <c r="H99" s="41">
        <v>295</v>
      </c>
      <c r="I99" s="42">
        <v>15340</v>
      </c>
      <c r="J99" s="43">
        <v>52</v>
      </c>
      <c r="K99" s="43">
        <v>504</v>
      </c>
      <c r="L99" s="66">
        <v>549</v>
      </c>
      <c r="M99" s="31">
        <f t="shared" si="2"/>
        <v>7</v>
      </c>
      <c r="N99" s="32">
        <f t="shared" si="3"/>
        <v>2065</v>
      </c>
    </row>
    <row r="100" spans="1:15" x14ac:dyDescent="0.25">
      <c r="A100" s="1"/>
      <c r="B100" s="21" t="s">
        <v>140</v>
      </c>
      <c r="C100" s="33" t="s">
        <v>28</v>
      </c>
      <c r="D100" s="33" t="s">
        <v>28</v>
      </c>
      <c r="E100" s="25">
        <v>14111507</v>
      </c>
      <c r="F100" s="34" t="s">
        <v>143</v>
      </c>
      <c r="G100" s="25" t="s">
        <v>142</v>
      </c>
      <c r="H100" s="26">
        <v>0</v>
      </c>
      <c r="I100" s="27">
        <v>0</v>
      </c>
      <c r="J100" s="35">
        <v>0</v>
      </c>
      <c r="K100" s="35"/>
      <c r="L100" s="36"/>
      <c r="M100" s="31">
        <f t="shared" si="2"/>
        <v>0</v>
      </c>
      <c r="N100" s="32">
        <f t="shared" si="3"/>
        <v>0</v>
      </c>
    </row>
    <row r="101" spans="1:15" x14ac:dyDescent="0.25">
      <c r="A101" s="1"/>
      <c r="B101" s="21" t="s">
        <v>140</v>
      </c>
      <c r="C101" s="25" t="s">
        <v>110</v>
      </c>
      <c r="D101" s="25" t="s">
        <v>110</v>
      </c>
      <c r="E101" s="25">
        <v>14111507</v>
      </c>
      <c r="F101" s="34" t="s">
        <v>144</v>
      </c>
      <c r="G101" s="25" t="s">
        <v>142</v>
      </c>
      <c r="H101" s="26">
        <v>525.1</v>
      </c>
      <c r="I101" s="27">
        <v>17853.400000000001</v>
      </c>
      <c r="J101" s="35">
        <v>34</v>
      </c>
      <c r="K101" s="35">
        <v>158</v>
      </c>
      <c r="L101" s="36">
        <v>158</v>
      </c>
      <c r="M101" s="31">
        <f t="shared" si="2"/>
        <v>34</v>
      </c>
      <c r="N101" s="32">
        <f t="shared" si="3"/>
        <v>17853.400000000001</v>
      </c>
    </row>
    <row r="102" spans="1:15" x14ac:dyDescent="0.25">
      <c r="A102" s="1"/>
      <c r="B102" s="21" t="s">
        <v>60</v>
      </c>
      <c r="C102" s="33" t="s">
        <v>61</v>
      </c>
      <c r="D102" s="33" t="s">
        <v>61</v>
      </c>
      <c r="E102" s="25">
        <v>14111507</v>
      </c>
      <c r="F102" s="34" t="s">
        <v>145</v>
      </c>
      <c r="G102" s="25" t="s">
        <v>142</v>
      </c>
      <c r="H102" s="26">
        <v>330.4</v>
      </c>
      <c r="I102" s="27">
        <v>0</v>
      </c>
      <c r="J102" s="35">
        <v>0</v>
      </c>
      <c r="K102" s="35">
        <v>2</v>
      </c>
      <c r="L102" s="36">
        <v>2</v>
      </c>
      <c r="M102" s="31">
        <f t="shared" si="2"/>
        <v>0</v>
      </c>
      <c r="N102" s="32">
        <f t="shared" si="3"/>
        <v>0</v>
      </c>
    </row>
    <row r="103" spans="1:15" x14ac:dyDescent="0.25">
      <c r="A103" s="1"/>
      <c r="B103" s="21" t="s">
        <v>60</v>
      </c>
      <c r="C103" s="33" t="s">
        <v>61</v>
      </c>
      <c r="D103" s="33" t="s">
        <v>61</v>
      </c>
      <c r="E103" s="25">
        <v>14111507</v>
      </c>
      <c r="F103" s="34" t="s">
        <v>146</v>
      </c>
      <c r="G103" s="25" t="s">
        <v>147</v>
      </c>
      <c r="H103" s="26">
        <v>0</v>
      </c>
      <c r="I103" s="27">
        <v>0</v>
      </c>
      <c r="J103" s="35">
        <v>0</v>
      </c>
      <c r="K103" s="35"/>
      <c r="L103" s="36"/>
      <c r="M103" s="31">
        <f t="shared" si="2"/>
        <v>0</v>
      </c>
      <c r="N103" s="32">
        <f t="shared" si="3"/>
        <v>0</v>
      </c>
    </row>
    <row r="104" spans="1:15" x14ac:dyDescent="0.25">
      <c r="A104" s="1"/>
      <c r="B104" s="21" t="s">
        <v>60</v>
      </c>
      <c r="C104" s="33" t="s">
        <v>28</v>
      </c>
      <c r="D104" s="33" t="s">
        <v>28</v>
      </c>
      <c r="E104" s="25">
        <v>14111507</v>
      </c>
      <c r="F104" s="34" t="s">
        <v>148</v>
      </c>
      <c r="G104" s="25" t="s">
        <v>34</v>
      </c>
      <c r="H104" s="26">
        <v>992</v>
      </c>
      <c r="I104" s="27">
        <v>1984</v>
      </c>
      <c r="J104" s="35">
        <v>2</v>
      </c>
      <c r="K104" s="35"/>
      <c r="L104" s="36"/>
      <c r="M104" s="31">
        <f t="shared" si="2"/>
        <v>2</v>
      </c>
      <c r="N104" s="32">
        <f t="shared" si="3"/>
        <v>1984</v>
      </c>
    </row>
    <row r="105" spans="1:15" x14ac:dyDescent="0.25">
      <c r="A105" s="1"/>
      <c r="B105" s="21" t="s">
        <v>140</v>
      </c>
      <c r="C105" s="33" t="s">
        <v>55</v>
      </c>
      <c r="D105" s="33" t="s">
        <v>55</v>
      </c>
      <c r="E105" s="25">
        <v>14111515</v>
      </c>
      <c r="F105" s="34" t="s">
        <v>149</v>
      </c>
      <c r="G105" s="25" t="s">
        <v>24</v>
      </c>
      <c r="H105" s="57">
        <v>47.2</v>
      </c>
      <c r="I105" s="27">
        <v>566.40000000000009</v>
      </c>
      <c r="J105" s="35">
        <v>12</v>
      </c>
      <c r="K105" s="35">
        <v>50</v>
      </c>
      <c r="L105" s="58">
        <v>50</v>
      </c>
      <c r="M105" s="31">
        <f t="shared" si="2"/>
        <v>12</v>
      </c>
      <c r="N105" s="32">
        <f t="shared" si="3"/>
        <v>566.40000000000009</v>
      </c>
    </row>
    <row r="106" spans="1:15" x14ac:dyDescent="0.25">
      <c r="A106" s="70"/>
      <c r="B106" s="21" t="s">
        <v>140</v>
      </c>
      <c r="C106" s="33" t="s">
        <v>28</v>
      </c>
      <c r="D106" s="33" t="s">
        <v>28</v>
      </c>
      <c r="E106" s="25">
        <v>14111507</v>
      </c>
      <c r="F106" s="24" t="s">
        <v>150</v>
      </c>
      <c r="G106" s="25" t="s">
        <v>142</v>
      </c>
      <c r="H106" s="26">
        <v>3481</v>
      </c>
      <c r="I106" s="27">
        <v>41772</v>
      </c>
      <c r="J106" s="35">
        <v>12</v>
      </c>
      <c r="K106" s="35"/>
      <c r="L106" s="36"/>
      <c r="M106" s="31">
        <f t="shared" si="2"/>
        <v>12</v>
      </c>
      <c r="N106" s="32">
        <f t="shared" si="3"/>
        <v>41772</v>
      </c>
    </row>
    <row r="107" spans="1:15" x14ac:dyDescent="0.25">
      <c r="A107" s="1"/>
      <c r="B107" s="71" t="s">
        <v>140</v>
      </c>
      <c r="C107" s="72" t="s">
        <v>28</v>
      </c>
      <c r="D107" s="72" t="s">
        <v>28</v>
      </c>
      <c r="E107" s="71">
        <v>11151712</v>
      </c>
      <c r="F107" s="69" t="s">
        <v>151</v>
      </c>
      <c r="G107" s="71" t="s">
        <v>142</v>
      </c>
      <c r="H107" s="73">
        <v>0</v>
      </c>
      <c r="I107" s="74">
        <v>0</v>
      </c>
      <c r="J107" s="35">
        <v>0</v>
      </c>
      <c r="K107" s="35"/>
      <c r="L107" s="36"/>
      <c r="M107" s="31">
        <f t="shared" si="2"/>
        <v>0</v>
      </c>
      <c r="N107" s="32">
        <f t="shared" si="3"/>
        <v>0</v>
      </c>
      <c r="O107" s="20"/>
    </row>
    <row r="108" spans="1:15" x14ac:dyDescent="0.25">
      <c r="A108" s="1"/>
      <c r="B108" s="21" t="s">
        <v>60</v>
      </c>
      <c r="C108" s="33" t="s">
        <v>28</v>
      </c>
      <c r="D108" s="33" t="s">
        <v>28</v>
      </c>
      <c r="E108" s="25">
        <v>44103117</v>
      </c>
      <c r="F108" s="34" t="s">
        <v>152</v>
      </c>
      <c r="G108" s="25" t="s">
        <v>69</v>
      </c>
      <c r="H108" s="26">
        <v>1500</v>
      </c>
      <c r="I108" s="27">
        <v>6000</v>
      </c>
      <c r="J108" s="35">
        <v>4</v>
      </c>
      <c r="K108" s="35"/>
      <c r="L108" s="36"/>
      <c r="M108" s="31">
        <f t="shared" si="2"/>
        <v>4</v>
      </c>
      <c r="N108" s="32">
        <f t="shared" si="3"/>
        <v>6000</v>
      </c>
    </row>
    <row r="109" spans="1:15" x14ac:dyDescent="0.25">
      <c r="A109" s="1"/>
      <c r="B109" s="21" t="s">
        <v>60</v>
      </c>
      <c r="C109" s="33" t="s">
        <v>28</v>
      </c>
      <c r="D109" s="33" t="s">
        <v>28</v>
      </c>
      <c r="E109" s="25">
        <v>44103117</v>
      </c>
      <c r="F109" s="34" t="s">
        <v>153</v>
      </c>
      <c r="G109" s="25" t="s">
        <v>24</v>
      </c>
      <c r="H109" s="26">
        <v>495</v>
      </c>
      <c r="I109" s="27">
        <v>2475</v>
      </c>
      <c r="J109" s="35">
        <v>5</v>
      </c>
      <c r="K109" s="35"/>
      <c r="L109" s="36"/>
      <c r="M109" s="31">
        <f t="shared" si="2"/>
        <v>5</v>
      </c>
      <c r="N109" s="32">
        <f t="shared" si="3"/>
        <v>2475</v>
      </c>
    </row>
    <row r="110" spans="1:15" x14ac:dyDescent="0.25">
      <c r="A110" s="1"/>
      <c r="B110" s="21" t="s">
        <v>140</v>
      </c>
      <c r="C110" s="33" t="s">
        <v>28</v>
      </c>
      <c r="D110" s="33" t="s">
        <v>28</v>
      </c>
      <c r="E110" s="25">
        <v>14111507</v>
      </c>
      <c r="F110" s="34" t="s">
        <v>154</v>
      </c>
      <c r="G110" s="25" t="s">
        <v>142</v>
      </c>
      <c r="H110" s="26">
        <v>145</v>
      </c>
      <c r="I110" s="27">
        <v>6090</v>
      </c>
      <c r="J110" s="35">
        <v>42</v>
      </c>
      <c r="K110" s="35"/>
      <c r="L110" s="36"/>
      <c r="M110" s="31">
        <f t="shared" si="2"/>
        <v>42</v>
      </c>
      <c r="N110" s="32">
        <f t="shared" si="3"/>
        <v>6090</v>
      </c>
    </row>
    <row r="111" spans="1:15" x14ac:dyDescent="0.25">
      <c r="A111" s="1"/>
      <c r="B111" s="21" t="s">
        <v>60</v>
      </c>
      <c r="C111" s="33" t="s">
        <v>28</v>
      </c>
      <c r="D111" s="33" t="s">
        <v>28</v>
      </c>
      <c r="E111" s="25">
        <v>14111507</v>
      </c>
      <c r="F111" s="34" t="s">
        <v>155</v>
      </c>
      <c r="G111" s="25" t="s">
        <v>74</v>
      </c>
      <c r="H111" s="26">
        <v>3469.33</v>
      </c>
      <c r="I111" s="27">
        <v>0</v>
      </c>
      <c r="J111" s="35">
        <v>0</v>
      </c>
      <c r="K111" s="35">
        <v>2</v>
      </c>
      <c r="L111" s="36">
        <v>2</v>
      </c>
      <c r="M111" s="31">
        <f t="shared" si="2"/>
        <v>0</v>
      </c>
      <c r="N111" s="32">
        <f t="shared" si="3"/>
        <v>0</v>
      </c>
    </row>
    <row r="112" spans="1:15" ht="23.25" customHeight="1" x14ac:dyDescent="0.25">
      <c r="A112" s="1"/>
      <c r="B112" s="21" t="s">
        <v>140</v>
      </c>
      <c r="C112" s="33" t="s">
        <v>28</v>
      </c>
      <c r="D112" s="33" t="s">
        <v>28</v>
      </c>
      <c r="E112" s="25">
        <v>14111507</v>
      </c>
      <c r="F112" s="24" t="s">
        <v>156</v>
      </c>
      <c r="G112" s="25" t="s">
        <v>142</v>
      </c>
      <c r="H112" s="26">
        <v>1711</v>
      </c>
      <c r="I112" s="27">
        <v>15399</v>
      </c>
      <c r="J112" s="35">
        <v>9</v>
      </c>
      <c r="K112" s="35">
        <v>32</v>
      </c>
      <c r="L112" s="36">
        <v>33</v>
      </c>
      <c r="M112" s="31">
        <f t="shared" si="2"/>
        <v>8</v>
      </c>
      <c r="N112" s="32">
        <f>SUM(M112*H112)</f>
        <v>13688</v>
      </c>
    </row>
    <row r="113" spans="1:15" ht="24" x14ac:dyDescent="0.25">
      <c r="A113" s="1"/>
      <c r="B113" s="21" t="s">
        <v>140</v>
      </c>
      <c r="C113" s="33" t="s">
        <v>157</v>
      </c>
      <c r="D113" s="33" t="s">
        <v>157</v>
      </c>
      <c r="E113" s="25">
        <v>14111507</v>
      </c>
      <c r="F113" s="24" t="s">
        <v>158</v>
      </c>
      <c r="G113" s="25" t="s">
        <v>142</v>
      </c>
      <c r="H113" s="26">
        <v>2242</v>
      </c>
      <c r="I113" s="27">
        <v>4484</v>
      </c>
      <c r="J113" s="35">
        <v>2</v>
      </c>
      <c r="K113" s="35">
        <v>2</v>
      </c>
      <c r="L113" s="36">
        <v>2</v>
      </c>
      <c r="M113" s="31">
        <f t="shared" si="2"/>
        <v>2</v>
      </c>
      <c r="N113" s="32">
        <f t="shared" si="3"/>
        <v>4484</v>
      </c>
    </row>
    <row r="114" spans="1:15" ht="24" x14ac:dyDescent="0.25">
      <c r="A114" s="1"/>
      <c r="B114" s="21" t="s">
        <v>140</v>
      </c>
      <c r="C114" s="33" t="s">
        <v>157</v>
      </c>
      <c r="D114" s="33" t="s">
        <v>157</v>
      </c>
      <c r="E114" s="21">
        <v>14111507</v>
      </c>
      <c r="F114" s="24" t="s">
        <v>159</v>
      </c>
      <c r="G114" s="25" t="s">
        <v>142</v>
      </c>
      <c r="H114" s="26">
        <v>2891</v>
      </c>
      <c r="I114" s="27">
        <v>34692</v>
      </c>
      <c r="J114" s="35">
        <v>12</v>
      </c>
      <c r="K114" s="35">
        <v>44</v>
      </c>
      <c r="L114" s="36">
        <v>45</v>
      </c>
      <c r="M114" s="31">
        <f t="shared" si="2"/>
        <v>11</v>
      </c>
      <c r="N114" s="32">
        <f t="shared" si="3"/>
        <v>31801</v>
      </c>
    </row>
    <row r="115" spans="1:15" x14ac:dyDescent="0.25">
      <c r="A115" s="1"/>
      <c r="B115" s="21" t="s">
        <v>140</v>
      </c>
      <c r="C115" s="33" t="s">
        <v>28</v>
      </c>
      <c r="D115" s="33" t="s">
        <v>28</v>
      </c>
      <c r="E115" s="21">
        <v>14111507</v>
      </c>
      <c r="F115" s="34" t="s">
        <v>160</v>
      </c>
      <c r="G115" s="25" t="s">
        <v>142</v>
      </c>
      <c r="H115" s="26">
        <v>1152</v>
      </c>
      <c r="I115" s="27">
        <v>4608</v>
      </c>
      <c r="J115" s="35">
        <v>4</v>
      </c>
      <c r="K115" s="35"/>
      <c r="L115" s="36"/>
      <c r="M115" s="31">
        <f t="shared" si="2"/>
        <v>4</v>
      </c>
      <c r="N115" s="32">
        <f t="shared" si="3"/>
        <v>4608</v>
      </c>
    </row>
    <row r="116" spans="1:15" ht="23.25" x14ac:dyDescent="0.35">
      <c r="A116" s="1"/>
      <c r="B116" s="21" t="s">
        <v>25</v>
      </c>
      <c r="C116" s="25" t="s">
        <v>55</v>
      </c>
      <c r="D116" s="25" t="s">
        <v>55</v>
      </c>
      <c r="E116" s="25">
        <v>44121634</v>
      </c>
      <c r="F116" s="34" t="s">
        <v>161</v>
      </c>
      <c r="G116" s="25" t="s">
        <v>24</v>
      </c>
      <c r="H116" s="26">
        <v>236</v>
      </c>
      <c r="I116" s="27">
        <v>2596</v>
      </c>
      <c r="J116" s="35">
        <v>11</v>
      </c>
      <c r="K116" s="35">
        <v>40</v>
      </c>
      <c r="L116" s="58">
        <v>44</v>
      </c>
      <c r="M116" s="31">
        <f t="shared" si="2"/>
        <v>7</v>
      </c>
      <c r="N116" s="32">
        <f t="shared" si="3"/>
        <v>1652</v>
      </c>
      <c r="O116" s="75"/>
    </row>
    <row r="117" spans="1:15" x14ac:dyDescent="0.25">
      <c r="A117" s="1"/>
      <c r="B117" s="21" t="s">
        <v>25</v>
      </c>
      <c r="C117" s="33" t="s">
        <v>61</v>
      </c>
      <c r="D117" s="33" t="s">
        <v>61</v>
      </c>
      <c r="E117" s="25">
        <v>44121634</v>
      </c>
      <c r="F117" s="34" t="s">
        <v>162</v>
      </c>
      <c r="G117" s="25" t="s">
        <v>24</v>
      </c>
      <c r="H117" s="26">
        <v>0</v>
      </c>
      <c r="I117" s="27">
        <v>0</v>
      </c>
      <c r="J117" s="35">
        <v>0</v>
      </c>
      <c r="K117" s="35"/>
      <c r="L117" s="36"/>
      <c r="M117" s="31">
        <f t="shared" si="2"/>
        <v>0</v>
      </c>
      <c r="N117" s="32">
        <f t="shared" si="3"/>
        <v>0</v>
      </c>
    </row>
    <row r="118" spans="1:15" x14ac:dyDescent="0.25">
      <c r="A118" s="1"/>
      <c r="B118" s="21" t="s">
        <v>21</v>
      </c>
      <c r="C118" s="33" t="s">
        <v>66</v>
      </c>
      <c r="D118" s="33" t="s">
        <v>66</v>
      </c>
      <c r="E118" s="33">
        <v>44122017</v>
      </c>
      <c r="F118" s="34" t="s">
        <v>163</v>
      </c>
      <c r="G118" s="25" t="s">
        <v>164</v>
      </c>
      <c r="H118" s="26">
        <v>790.6</v>
      </c>
      <c r="I118" s="27">
        <v>0</v>
      </c>
      <c r="J118" s="35">
        <v>0</v>
      </c>
      <c r="K118" s="35"/>
      <c r="L118" s="36"/>
      <c r="M118" s="31">
        <f t="shared" si="2"/>
        <v>0</v>
      </c>
      <c r="N118" s="32">
        <f t="shared" si="3"/>
        <v>0</v>
      </c>
    </row>
    <row r="119" spans="1:15" x14ac:dyDescent="0.25">
      <c r="A119" s="1"/>
      <c r="B119" s="21" t="s">
        <v>21</v>
      </c>
      <c r="C119" s="33" t="s">
        <v>66</v>
      </c>
      <c r="D119" s="33" t="s">
        <v>66</v>
      </c>
      <c r="E119" s="33">
        <v>44122017</v>
      </c>
      <c r="F119" s="34" t="s">
        <v>165</v>
      </c>
      <c r="G119" s="25" t="s">
        <v>164</v>
      </c>
      <c r="H119" s="26">
        <v>885</v>
      </c>
      <c r="I119" s="27">
        <v>0</v>
      </c>
      <c r="J119" s="35">
        <v>0</v>
      </c>
      <c r="K119" s="35"/>
      <c r="L119" s="36"/>
      <c r="M119" s="31">
        <f t="shared" si="2"/>
        <v>0</v>
      </c>
      <c r="N119" s="32">
        <f t="shared" si="3"/>
        <v>0</v>
      </c>
    </row>
    <row r="120" spans="1:15" x14ac:dyDescent="0.25">
      <c r="A120" s="1"/>
      <c r="B120" s="21" t="s">
        <v>25</v>
      </c>
      <c r="C120" s="25" t="s">
        <v>55</v>
      </c>
      <c r="D120" s="25" t="s">
        <v>55</v>
      </c>
      <c r="E120" s="33">
        <v>44101602</v>
      </c>
      <c r="F120" s="34" t="s">
        <v>166</v>
      </c>
      <c r="G120" s="25" t="s">
        <v>24</v>
      </c>
      <c r="H120" s="26">
        <v>590</v>
      </c>
      <c r="I120" s="27">
        <v>4130</v>
      </c>
      <c r="J120" s="35">
        <v>7</v>
      </c>
      <c r="K120" s="35">
        <v>12</v>
      </c>
      <c r="L120" s="58">
        <v>12</v>
      </c>
      <c r="M120" s="31">
        <f t="shared" si="2"/>
        <v>7</v>
      </c>
      <c r="N120" s="32">
        <f t="shared" si="3"/>
        <v>4130</v>
      </c>
      <c r="O120" s="64"/>
    </row>
    <row r="121" spans="1:15" x14ac:dyDescent="0.25">
      <c r="A121" s="1"/>
      <c r="B121" s="21" t="s">
        <v>104</v>
      </c>
      <c r="C121" s="33" t="s">
        <v>167</v>
      </c>
      <c r="D121" s="33" t="s">
        <v>167</v>
      </c>
      <c r="E121" s="33">
        <v>26111706</v>
      </c>
      <c r="F121" s="51" t="s">
        <v>168</v>
      </c>
      <c r="G121" s="33" t="s">
        <v>24</v>
      </c>
      <c r="H121" s="52">
        <v>129.80000000000001</v>
      </c>
      <c r="I121" s="53">
        <v>0</v>
      </c>
      <c r="J121" s="54">
        <v>0</v>
      </c>
      <c r="K121" s="54"/>
      <c r="L121" s="76"/>
      <c r="M121" s="50">
        <f t="shared" si="2"/>
        <v>0</v>
      </c>
      <c r="N121" s="32">
        <f t="shared" si="3"/>
        <v>0</v>
      </c>
    </row>
    <row r="122" spans="1:15" x14ac:dyDescent="0.25">
      <c r="A122" s="1"/>
      <c r="B122" s="21" t="s">
        <v>169</v>
      </c>
      <c r="C122" s="33" t="s">
        <v>26</v>
      </c>
      <c r="D122" s="33" t="s">
        <v>26</v>
      </c>
      <c r="E122" s="33">
        <v>44111905</v>
      </c>
      <c r="F122" s="51" t="s">
        <v>170</v>
      </c>
      <c r="G122" s="33" t="s">
        <v>24</v>
      </c>
      <c r="H122" s="52">
        <v>4720</v>
      </c>
      <c r="I122" s="53">
        <v>0</v>
      </c>
      <c r="J122" s="54">
        <v>0</v>
      </c>
      <c r="K122" s="54"/>
      <c r="L122" s="76"/>
      <c r="M122" s="50">
        <f t="shared" si="2"/>
        <v>0</v>
      </c>
      <c r="N122" s="32">
        <f t="shared" si="3"/>
        <v>0</v>
      </c>
    </row>
    <row r="123" spans="1:15" x14ac:dyDescent="0.25">
      <c r="A123" s="65"/>
      <c r="B123" s="38" t="s">
        <v>25</v>
      </c>
      <c r="C123" s="39" t="s">
        <v>55</v>
      </c>
      <c r="D123" s="39" t="s">
        <v>55</v>
      </c>
      <c r="E123" s="38">
        <v>44121628</v>
      </c>
      <c r="F123" s="40" t="s">
        <v>171</v>
      </c>
      <c r="G123" s="38" t="s">
        <v>24</v>
      </c>
      <c r="H123" s="41">
        <v>59</v>
      </c>
      <c r="I123" s="42">
        <v>177</v>
      </c>
      <c r="J123" s="43">
        <v>3</v>
      </c>
      <c r="K123" s="43">
        <v>32</v>
      </c>
      <c r="L123" s="44">
        <v>32</v>
      </c>
      <c r="M123" s="31">
        <f t="shared" si="2"/>
        <v>3</v>
      </c>
      <c r="N123" s="32">
        <f t="shared" si="3"/>
        <v>177</v>
      </c>
    </row>
    <row r="124" spans="1:15" x14ac:dyDescent="0.25">
      <c r="A124" s="65"/>
      <c r="B124" s="38" t="s">
        <v>60</v>
      </c>
      <c r="C124" s="38" t="s">
        <v>55</v>
      </c>
      <c r="D124" s="38" t="s">
        <v>55</v>
      </c>
      <c r="E124" s="38">
        <v>44103502</v>
      </c>
      <c r="F124" s="40" t="s">
        <v>172</v>
      </c>
      <c r="G124" s="38" t="s">
        <v>24</v>
      </c>
      <c r="H124" s="41">
        <v>4.3099999999999996</v>
      </c>
      <c r="I124" s="42">
        <v>6189.16</v>
      </c>
      <c r="J124" s="43">
        <v>1436</v>
      </c>
      <c r="K124" s="43">
        <v>2166</v>
      </c>
      <c r="L124" s="66">
        <v>2216</v>
      </c>
      <c r="M124" s="31">
        <f t="shared" si="2"/>
        <v>1386</v>
      </c>
      <c r="N124" s="32">
        <f t="shared" si="3"/>
        <v>5973.66</v>
      </c>
    </row>
    <row r="125" spans="1:15" x14ac:dyDescent="0.25">
      <c r="A125" s="1"/>
      <c r="B125" s="21" t="s">
        <v>25</v>
      </c>
      <c r="C125" s="33" t="s">
        <v>32</v>
      </c>
      <c r="D125" s="33" t="s">
        <v>32</v>
      </c>
      <c r="E125" s="25">
        <v>55121615</v>
      </c>
      <c r="F125" s="34" t="s">
        <v>173</v>
      </c>
      <c r="G125" s="25" t="s">
        <v>74</v>
      </c>
      <c r="H125" s="26">
        <v>63.71</v>
      </c>
      <c r="I125" s="27">
        <v>0</v>
      </c>
      <c r="J125" s="35">
        <v>-71.860000000000355</v>
      </c>
      <c r="K125" s="35">
        <v>306.77999999999997</v>
      </c>
      <c r="L125" s="36">
        <v>379</v>
      </c>
      <c r="M125" s="31">
        <f t="shared" si="2"/>
        <v>-144.08000000000038</v>
      </c>
      <c r="N125" s="32">
        <v>0</v>
      </c>
    </row>
    <row r="126" spans="1:15" x14ac:dyDescent="0.25">
      <c r="A126" s="1"/>
      <c r="B126" s="21" t="s">
        <v>25</v>
      </c>
      <c r="C126" s="33" t="s">
        <v>55</v>
      </c>
      <c r="D126" s="33" t="s">
        <v>55</v>
      </c>
      <c r="E126" s="25">
        <v>55121615</v>
      </c>
      <c r="F126" s="34" t="s">
        <v>174</v>
      </c>
      <c r="G126" s="25" t="s">
        <v>74</v>
      </c>
      <c r="H126" s="26">
        <v>35.4</v>
      </c>
      <c r="I126" s="27">
        <v>2336.4</v>
      </c>
      <c r="J126" s="35">
        <v>65.5</v>
      </c>
      <c r="K126" s="35">
        <v>328.5</v>
      </c>
      <c r="L126" s="36">
        <v>333</v>
      </c>
      <c r="M126" s="31">
        <f t="shared" si="2"/>
        <v>61</v>
      </c>
      <c r="N126" s="32">
        <f>+M126*H126</f>
        <v>2159.4</v>
      </c>
    </row>
    <row r="127" spans="1:15" x14ac:dyDescent="0.25">
      <c r="A127" s="1"/>
      <c r="B127" s="21" t="s">
        <v>25</v>
      </c>
      <c r="C127" s="33" t="s">
        <v>28</v>
      </c>
      <c r="D127" s="33" t="s">
        <v>28</v>
      </c>
      <c r="E127" s="25">
        <v>44103117</v>
      </c>
      <c r="F127" s="34" t="s">
        <v>175</v>
      </c>
      <c r="G127" s="25" t="s">
        <v>24</v>
      </c>
      <c r="H127" s="26">
        <v>600</v>
      </c>
      <c r="I127" s="27">
        <v>2400</v>
      </c>
      <c r="J127" s="35">
        <v>4</v>
      </c>
      <c r="K127" s="35"/>
      <c r="L127" s="58"/>
      <c r="M127" s="31">
        <f t="shared" si="2"/>
        <v>4</v>
      </c>
      <c r="N127" s="32">
        <f t="shared" si="3"/>
        <v>2400</v>
      </c>
    </row>
    <row r="128" spans="1:15" x14ac:dyDescent="0.25">
      <c r="A128" s="1"/>
      <c r="B128" s="21" t="s">
        <v>60</v>
      </c>
      <c r="C128" s="33" t="s">
        <v>35</v>
      </c>
      <c r="D128" s="33" t="s">
        <v>35</v>
      </c>
      <c r="E128" s="25">
        <v>44122115</v>
      </c>
      <c r="F128" s="34" t="s">
        <v>176</v>
      </c>
      <c r="G128" s="25" t="s">
        <v>24</v>
      </c>
      <c r="H128" s="26">
        <v>0</v>
      </c>
      <c r="I128" s="27">
        <v>0</v>
      </c>
      <c r="J128" s="35">
        <v>0</v>
      </c>
      <c r="K128" s="35"/>
      <c r="L128" s="58"/>
      <c r="M128" s="31">
        <f t="shared" si="2"/>
        <v>0</v>
      </c>
      <c r="N128" s="32">
        <f t="shared" si="3"/>
        <v>0</v>
      </c>
    </row>
    <row r="129" spans="1:16" x14ac:dyDescent="0.25">
      <c r="A129" s="1"/>
      <c r="B129" s="21" t="s">
        <v>76</v>
      </c>
      <c r="C129" s="33" t="s">
        <v>35</v>
      </c>
      <c r="D129" s="33" t="s">
        <v>35</v>
      </c>
      <c r="E129" s="25">
        <v>41111604</v>
      </c>
      <c r="F129" s="34" t="s">
        <v>177</v>
      </c>
      <c r="G129" s="25" t="s">
        <v>24</v>
      </c>
      <c r="H129" s="26">
        <v>23.6</v>
      </c>
      <c r="I129" s="27">
        <v>0</v>
      </c>
      <c r="J129" s="35">
        <v>1</v>
      </c>
      <c r="K129" s="35">
        <v>23</v>
      </c>
      <c r="L129" s="58">
        <v>24</v>
      </c>
      <c r="M129" s="31">
        <f t="shared" si="2"/>
        <v>0</v>
      </c>
      <c r="N129" s="32">
        <f t="shared" si="3"/>
        <v>0</v>
      </c>
    </row>
    <row r="130" spans="1:16" x14ac:dyDescent="0.25">
      <c r="A130" s="1"/>
      <c r="B130" s="21" t="s">
        <v>104</v>
      </c>
      <c r="C130" s="33" t="s">
        <v>66</v>
      </c>
      <c r="D130" s="33" t="s">
        <v>66</v>
      </c>
      <c r="E130" s="33">
        <v>39121407</v>
      </c>
      <c r="F130" s="34" t="s">
        <v>178</v>
      </c>
      <c r="G130" s="25" t="s">
        <v>24</v>
      </c>
      <c r="H130" s="26">
        <v>761.1</v>
      </c>
      <c r="I130" s="27">
        <v>0</v>
      </c>
      <c r="J130" s="35">
        <v>0</v>
      </c>
      <c r="K130" s="35"/>
      <c r="L130" s="58"/>
      <c r="M130" s="31">
        <f t="shared" si="2"/>
        <v>0</v>
      </c>
      <c r="N130" s="32">
        <f t="shared" si="3"/>
        <v>0</v>
      </c>
      <c r="O130" s="20"/>
    </row>
    <row r="131" spans="1:16" x14ac:dyDescent="0.25">
      <c r="A131" s="1"/>
      <c r="B131" s="21" t="s">
        <v>25</v>
      </c>
      <c r="C131" s="25" t="s">
        <v>28</v>
      </c>
      <c r="D131" s="25" t="s">
        <v>28</v>
      </c>
      <c r="E131" s="25">
        <v>44121716</v>
      </c>
      <c r="F131" s="34" t="s">
        <v>179</v>
      </c>
      <c r="G131" s="25" t="s">
        <v>24</v>
      </c>
      <c r="H131" s="26">
        <v>39.33</v>
      </c>
      <c r="I131" s="27">
        <v>865.26</v>
      </c>
      <c r="J131" s="35">
        <v>22</v>
      </c>
      <c r="K131" s="35">
        <v>199</v>
      </c>
      <c r="L131" s="36">
        <v>199</v>
      </c>
      <c r="M131" s="31">
        <f t="shared" si="2"/>
        <v>22</v>
      </c>
      <c r="N131" s="32">
        <f t="shared" si="3"/>
        <v>865.26</v>
      </c>
      <c r="O131" s="64"/>
    </row>
    <row r="132" spans="1:16" x14ac:dyDescent="0.25">
      <c r="A132" s="1"/>
      <c r="B132" s="21" t="s">
        <v>25</v>
      </c>
      <c r="C132" s="25" t="s">
        <v>55</v>
      </c>
      <c r="D132" s="25" t="s">
        <v>55</v>
      </c>
      <c r="E132" s="25">
        <v>44121613</v>
      </c>
      <c r="F132" s="34" t="s">
        <v>180</v>
      </c>
      <c r="G132" s="25" t="s">
        <v>24</v>
      </c>
      <c r="H132" s="26">
        <v>47.2</v>
      </c>
      <c r="I132" s="27">
        <v>47.2</v>
      </c>
      <c r="J132" s="35">
        <v>1</v>
      </c>
      <c r="K132" s="35">
        <v>30</v>
      </c>
      <c r="L132" s="36">
        <v>30</v>
      </c>
      <c r="M132" s="31">
        <f t="shared" si="2"/>
        <v>1</v>
      </c>
      <c r="N132" s="32">
        <f t="shared" si="3"/>
        <v>47.2</v>
      </c>
    </row>
    <row r="133" spans="1:16" x14ac:dyDescent="0.25">
      <c r="A133" s="1"/>
      <c r="B133" s="21" t="s">
        <v>25</v>
      </c>
      <c r="C133" s="25" t="s">
        <v>28</v>
      </c>
      <c r="D133" s="25" t="s">
        <v>28</v>
      </c>
      <c r="E133" s="25">
        <v>44121619</v>
      </c>
      <c r="F133" s="34" t="s">
        <v>181</v>
      </c>
      <c r="G133" s="25" t="s">
        <v>24</v>
      </c>
      <c r="H133" s="26">
        <v>2360</v>
      </c>
      <c r="I133" s="27">
        <v>0</v>
      </c>
      <c r="J133" s="35">
        <v>1</v>
      </c>
      <c r="K133" s="35">
        <v>13</v>
      </c>
      <c r="L133" s="36">
        <v>14</v>
      </c>
      <c r="M133" s="31">
        <f t="shared" si="2"/>
        <v>0</v>
      </c>
      <c r="N133" s="32">
        <f t="shared" si="3"/>
        <v>0</v>
      </c>
      <c r="O133" s="64"/>
    </row>
    <row r="134" spans="1:16" x14ac:dyDescent="0.25">
      <c r="A134" s="1"/>
      <c r="B134" s="21" t="s">
        <v>25</v>
      </c>
      <c r="C134" s="33" t="s">
        <v>28</v>
      </c>
      <c r="D134" s="33" t="s">
        <v>28</v>
      </c>
      <c r="E134" s="25">
        <v>44121619</v>
      </c>
      <c r="F134" s="34" t="s">
        <v>182</v>
      </c>
      <c r="G134" s="25" t="s">
        <v>24</v>
      </c>
      <c r="H134" s="26">
        <v>0</v>
      </c>
      <c r="I134" s="27">
        <v>0</v>
      </c>
      <c r="J134" s="35">
        <v>0</v>
      </c>
      <c r="K134" s="35"/>
      <c r="L134" s="36"/>
      <c r="M134" s="31">
        <f t="shared" si="2"/>
        <v>0</v>
      </c>
      <c r="N134" s="32">
        <f t="shared" si="3"/>
        <v>0</v>
      </c>
    </row>
    <row r="135" spans="1:16" x14ac:dyDescent="0.25">
      <c r="A135" s="1"/>
      <c r="B135" s="21" t="s">
        <v>25</v>
      </c>
      <c r="C135" s="33" t="s">
        <v>106</v>
      </c>
      <c r="D135" s="33" t="s">
        <v>106</v>
      </c>
      <c r="E135" s="25">
        <v>60121701</v>
      </c>
      <c r="F135" s="34" t="s">
        <v>183</v>
      </c>
      <c r="G135" s="25" t="s">
        <v>24</v>
      </c>
      <c r="H135" s="26">
        <v>2242</v>
      </c>
      <c r="I135" s="27">
        <v>0</v>
      </c>
      <c r="J135" s="35">
        <v>0</v>
      </c>
      <c r="K135" s="35">
        <v>1</v>
      </c>
      <c r="L135" s="36">
        <v>1</v>
      </c>
      <c r="M135" s="31">
        <f t="shared" si="2"/>
        <v>0</v>
      </c>
      <c r="N135" s="32">
        <f t="shared" si="3"/>
        <v>0</v>
      </c>
    </row>
    <row r="136" spans="1:16" ht="13.5" customHeight="1" x14ac:dyDescent="0.25">
      <c r="A136" s="1"/>
      <c r="B136" s="21" t="s">
        <v>25</v>
      </c>
      <c r="C136" s="33" t="s">
        <v>184</v>
      </c>
      <c r="D136" s="33" t="s">
        <v>184</v>
      </c>
      <c r="E136" s="25">
        <v>60121701</v>
      </c>
      <c r="F136" s="34" t="s">
        <v>185</v>
      </c>
      <c r="G136" s="25" t="s">
        <v>24</v>
      </c>
      <c r="H136" s="26">
        <v>944</v>
      </c>
      <c r="I136" s="27">
        <v>0</v>
      </c>
      <c r="J136" s="35">
        <v>0</v>
      </c>
      <c r="K136" s="35">
        <v>2</v>
      </c>
      <c r="L136" s="36">
        <v>2</v>
      </c>
      <c r="M136" s="31">
        <f t="shared" si="2"/>
        <v>0</v>
      </c>
      <c r="N136" s="32">
        <f t="shared" si="3"/>
        <v>0</v>
      </c>
    </row>
    <row r="137" spans="1:16" ht="21.75" customHeight="1" x14ac:dyDescent="0.25">
      <c r="A137" s="1"/>
      <c r="B137" s="21" t="s">
        <v>25</v>
      </c>
      <c r="C137" s="33" t="s">
        <v>89</v>
      </c>
      <c r="D137" s="33" t="s">
        <v>89</v>
      </c>
      <c r="E137" s="25">
        <v>44121503</v>
      </c>
      <c r="F137" s="24" t="s">
        <v>186</v>
      </c>
      <c r="G137" s="25" t="s">
        <v>187</v>
      </c>
      <c r="H137" s="26">
        <v>238.36</v>
      </c>
      <c r="I137" s="27">
        <v>0</v>
      </c>
      <c r="J137" s="35">
        <v>0</v>
      </c>
      <c r="K137" s="35">
        <v>1</v>
      </c>
      <c r="L137" s="36">
        <v>1</v>
      </c>
      <c r="M137" s="31">
        <f t="shared" si="2"/>
        <v>0</v>
      </c>
      <c r="N137" s="32">
        <f t="shared" si="3"/>
        <v>0</v>
      </c>
    </row>
    <row r="138" spans="1:16" x14ac:dyDescent="0.25">
      <c r="A138" s="1"/>
      <c r="B138" s="21" t="s">
        <v>21</v>
      </c>
      <c r="C138" s="25" t="s">
        <v>55</v>
      </c>
      <c r="D138" s="25" t="s">
        <v>55</v>
      </c>
      <c r="E138" s="25">
        <v>44121503</v>
      </c>
      <c r="F138" s="34" t="s">
        <v>188</v>
      </c>
      <c r="G138" s="25" t="s">
        <v>24</v>
      </c>
      <c r="H138" s="26">
        <v>2.99</v>
      </c>
      <c r="I138" s="27">
        <v>0</v>
      </c>
      <c r="J138" s="35">
        <v>0</v>
      </c>
      <c r="K138" s="35">
        <v>200</v>
      </c>
      <c r="L138" s="36">
        <v>200</v>
      </c>
      <c r="M138" s="31">
        <f t="shared" si="2"/>
        <v>0</v>
      </c>
      <c r="N138" s="32">
        <f t="shared" si="3"/>
        <v>0</v>
      </c>
    </row>
    <row r="139" spans="1:16" x14ac:dyDescent="0.25">
      <c r="A139" s="1"/>
      <c r="B139" s="21" t="s">
        <v>21</v>
      </c>
      <c r="C139" s="33" t="s">
        <v>61</v>
      </c>
      <c r="D139" s="33" t="s">
        <v>61</v>
      </c>
      <c r="E139" s="25">
        <v>44121503</v>
      </c>
      <c r="F139" s="34" t="s">
        <v>189</v>
      </c>
      <c r="G139" s="25" t="s">
        <v>24</v>
      </c>
      <c r="H139" s="26">
        <v>0</v>
      </c>
      <c r="I139" s="27">
        <v>0</v>
      </c>
      <c r="J139" s="35">
        <v>0</v>
      </c>
      <c r="K139" s="35"/>
      <c r="L139" s="36"/>
      <c r="M139" s="31">
        <f t="shared" si="2"/>
        <v>0</v>
      </c>
      <c r="N139" s="32">
        <f t="shared" si="3"/>
        <v>0</v>
      </c>
    </row>
    <row r="140" spans="1:16" x14ac:dyDescent="0.25">
      <c r="A140" s="1"/>
      <c r="B140" s="21" t="s">
        <v>21</v>
      </c>
      <c r="C140" s="25" t="s">
        <v>55</v>
      </c>
      <c r="D140" s="25" t="s">
        <v>55</v>
      </c>
      <c r="E140" s="25">
        <v>44121503</v>
      </c>
      <c r="F140" s="34" t="s">
        <v>190</v>
      </c>
      <c r="G140" s="25" t="s">
        <v>24</v>
      </c>
      <c r="H140" s="26">
        <v>10.62</v>
      </c>
      <c r="I140" s="77">
        <v>6658.74</v>
      </c>
      <c r="J140" s="35">
        <v>627</v>
      </c>
      <c r="K140" s="35">
        <v>1079</v>
      </c>
      <c r="L140" s="58">
        <v>1109</v>
      </c>
      <c r="M140" s="31">
        <f t="shared" si="2"/>
        <v>597</v>
      </c>
      <c r="N140" s="32">
        <f t="shared" si="3"/>
        <v>6340.1399999999994</v>
      </c>
      <c r="O140" s="78"/>
      <c r="P140" s="64"/>
    </row>
    <row r="141" spans="1:16" x14ac:dyDescent="0.25">
      <c r="A141" s="1"/>
      <c r="B141" s="79" t="s">
        <v>21</v>
      </c>
      <c r="C141" s="79" t="s">
        <v>102</v>
      </c>
      <c r="D141" s="79" t="s">
        <v>102</v>
      </c>
      <c r="E141" s="79">
        <v>44121503</v>
      </c>
      <c r="F141" s="61" t="s">
        <v>191</v>
      </c>
      <c r="G141" s="79" t="s">
        <v>24</v>
      </c>
      <c r="H141" s="80">
        <v>4411.29</v>
      </c>
      <c r="I141" s="81">
        <v>8822.58</v>
      </c>
      <c r="J141" s="35">
        <v>2</v>
      </c>
      <c r="K141" s="35"/>
      <c r="L141" s="36"/>
      <c r="M141" s="31">
        <f t="shared" ref="M141:M205" si="4">SUM(J141+K141-L141)</f>
        <v>2</v>
      </c>
      <c r="N141" s="32">
        <f t="shared" ref="N141:N205" si="5">SUM(M141*H141)</f>
        <v>8822.58</v>
      </c>
    </row>
    <row r="142" spans="1:16" x14ac:dyDescent="0.25">
      <c r="A142" s="1"/>
      <c r="B142" s="79" t="s">
        <v>21</v>
      </c>
      <c r="C142" s="79" t="s">
        <v>55</v>
      </c>
      <c r="D142" s="79" t="s">
        <v>55</v>
      </c>
      <c r="E142" s="79">
        <v>44121503</v>
      </c>
      <c r="F142" s="61" t="s">
        <v>192</v>
      </c>
      <c r="G142" s="79" t="s">
        <v>24</v>
      </c>
      <c r="H142" s="80">
        <v>8.9700000000000006</v>
      </c>
      <c r="I142" s="81">
        <v>3489.3300000000004</v>
      </c>
      <c r="J142" s="35">
        <v>389</v>
      </c>
      <c r="K142" s="35">
        <v>1041</v>
      </c>
      <c r="L142" s="58">
        <v>1240</v>
      </c>
      <c r="M142" s="31">
        <f t="shared" si="4"/>
        <v>190</v>
      </c>
      <c r="N142" s="32">
        <f t="shared" si="5"/>
        <v>1704.3000000000002</v>
      </c>
    </row>
    <row r="143" spans="1:16" ht="24" x14ac:dyDescent="0.25">
      <c r="A143" s="1"/>
      <c r="B143" s="79" t="s">
        <v>21</v>
      </c>
      <c r="C143" s="82" t="s">
        <v>157</v>
      </c>
      <c r="D143" s="82" t="s">
        <v>157</v>
      </c>
      <c r="E143" s="79">
        <v>44121503</v>
      </c>
      <c r="F143" s="61" t="s">
        <v>193</v>
      </c>
      <c r="G143" s="79" t="s">
        <v>24</v>
      </c>
      <c r="H143" s="80">
        <v>3422</v>
      </c>
      <c r="I143" s="81">
        <v>0</v>
      </c>
      <c r="J143" s="35">
        <v>1</v>
      </c>
      <c r="K143" s="35">
        <v>2</v>
      </c>
      <c r="L143" s="36">
        <v>3</v>
      </c>
      <c r="M143" s="31">
        <f t="shared" si="4"/>
        <v>0</v>
      </c>
      <c r="N143" s="32">
        <f t="shared" si="5"/>
        <v>0</v>
      </c>
    </row>
    <row r="144" spans="1:16" x14ac:dyDescent="0.25">
      <c r="A144" s="1"/>
      <c r="B144" s="21" t="s">
        <v>21</v>
      </c>
      <c r="C144" s="33" t="s">
        <v>157</v>
      </c>
      <c r="D144" s="33" t="s">
        <v>157</v>
      </c>
      <c r="E144" s="25">
        <v>44121503</v>
      </c>
      <c r="F144" s="83" t="s">
        <v>194</v>
      </c>
      <c r="G144" s="25" t="s">
        <v>24</v>
      </c>
      <c r="H144" s="26">
        <v>3422</v>
      </c>
      <c r="I144" s="27">
        <v>10266</v>
      </c>
      <c r="J144" s="35">
        <v>3</v>
      </c>
      <c r="K144" s="35">
        <v>8</v>
      </c>
      <c r="L144" s="36">
        <v>8</v>
      </c>
      <c r="M144" s="31">
        <f t="shared" si="4"/>
        <v>3</v>
      </c>
      <c r="N144" s="32">
        <f t="shared" si="5"/>
        <v>10266</v>
      </c>
    </row>
    <row r="145" spans="1:15" ht="24" x14ac:dyDescent="0.25">
      <c r="A145" s="1"/>
      <c r="B145" s="21" t="s">
        <v>21</v>
      </c>
      <c r="C145" s="33" t="s">
        <v>28</v>
      </c>
      <c r="D145" s="33" t="s">
        <v>28</v>
      </c>
      <c r="E145" s="25">
        <v>44121503</v>
      </c>
      <c r="F145" s="24" t="s">
        <v>195</v>
      </c>
      <c r="G145" s="25" t="s">
        <v>24</v>
      </c>
      <c r="H145" s="26">
        <v>4.25</v>
      </c>
      <c r="I145" s="27">
        <v>21301</v>
      </c>
      <c r="J145" s="35">
        <v>5012</v>
      </c>
      <c r="K145" s="35">
        <v>11064</v>
      </c>
      <c r="L145" s="36">
        <v>11064</v>
      </c>
      <c r="M145" s="31">
        <f t="shared" si="4"/>
        <v>5012</v>
      </c>
      <c r="N145" s="32">
        <f>SUM(M145*H145)</f>
        <v>21301</v>
      </c>
    </row>
    <row r="146" spans="1:15" x14ac:dyDescent="0.25">
      <c r="A146" s="65"/>
      <c r="B146" s="38" t="s">
        <v>21</v>
      </c>
      <c r="C146" s="39" t="s">
        <v>28</v>
      </c>
      <c r="D146" s="39" t="s">
        <v>28</v>
      </c>
      <c r="E146" s="38">
        <v>44121503</v>
      </c>
      <c r="F146" s="84" t="s">
        <v>196</v>
      </c>
      <c r="G146" s="38" t="s">
        <v>24</v>
      </c>
      <c r="H146" s="41">
        <v>3</v>
      </c>
      <c r="I146" s="42">
        <v>9000</v>
      </c>
      <c r="J146" s="43">
        <v>3000</v>
      </c>
      <c r="K146" s="43"/>
      <c r="L146" s="66"/>
      <c r="M146" s="31">
        <f t="shared" si="4"/>
        <v>3000</v>
      </c>
      <c r="N146" s="32">
        <f t="shared" si="5"/>
        <v>9000</v>
      </c>
    </row>
    <row r="147" spans="1:15" x14ac:dyDescent="0.25">
      <c r="A147" s="65"/>
      <c r="B147" s="38" t="s">
        <v>21</v>
      </c>
      <c r="C147" s="39" t="s">
        <v>28</v>
      </c>
      <c r="D147" s="39" t="s">
        <v>28</v>
      </c>
      <c r="E147" s="38">
        <v>44121503</v>
      </c>
      <c r="F147" s="40" t="s">
        <v>197</v>
      </c>
      <c r="G147" s="38" t="s">
        <v>24</v>
      </c>
      <c r="H147" s="41">
        <v>9.32</v>
      </c>
      <c r="I147" s="42">
        <v>32620</v>
      </c>
      <c r="J147" s="43">
        <v>3500</v>
      </c>
      <c r="K147" s="43"/>
      <c r="L147" s="66"/>
      <c r="M147" s="31">
        <f t="shared" si="4"/>
        <v>3500</v>
      </c>
      <c r="N147" s="32">
        <f t="shared" si="5"/>
        <v>32620</v>
      </c>
    </row>
    <row r="148" spans="1:15" x14ac:dyDescent="0.25">
      <c r="A148" s="65"/>
      <c r="B148" s="38" t="s">
        <v>21</v>
      </c>
      <c r="C148" s="39" t="s">
        <v>198</v>
      </c>
      <c r="D148" s="39" t="s">
        <v>198</v>
      </c>
      <c r="E148" s="39">
        <v>14111611</v>
      </c>
      <c r="F148" s="45" t="s">
        <v>199</v>
      </c>
      <c r="G148" s="39" t="s">
        <v>24</v>
      </c>
      <c r="H148" s="46">
        <v>330.4</v>
      </c>
      <c r="I148" s="47">
        <v>0</v>
      </c>
      <c r="J148" s="48">
        <v>0</v>
      </c>
      <c r="K148" s="48"/>
      <c r="L148" s="85"/>
      <c r="M148" s="50">
        <f t="shared" si="4"/>
        <v>0</v>
      </c>
      <c r="N148" s="32">
        <f t="shared" si="5"/>
        <v>0</v>
      </c>
    </row>
    <row r="149" spans="1:15" x14ac:dyDescent="0.25">
      <c r="A149" s="65"/>
      <c r="B149" s="38" t="s">
        <v>21</v>
      </c>
      <c r="C149" s="39" t="s">
        <v>89</v>
      </c>
      <c r="D149" s="39" t="s">
        <v>89</v>
      </c>
      <c r="E149" s="39">
        <v>55121802</v>
      </c>
      <c r="F149" s="45" t="s">
        <v>200</v>
      </c>
      <c r="G149" s="39" t="s">
        <v>24</v>
      </c>
      <c r="H149" s="46">
        <v>690</v>
      </c>
      <c r="I149" s="47">
        <v>0</v>
      </c>
      <c r="J149" s="48">
        <v>0</v>
      </c>
      <c r="K149" s="48">
        <v>2</v>
      </c>
      <c r="L149" s="85">
        <v>2</v>
      </c>
      <c r="M149" s="50">
        <f t="shared" si="4"/>
        <v>0</v>
      </c>
      <c r="N149" s="32">
        <f t="shared" si="5"/>
        <v>0</v>
      </c>
    </row>
    <row r="150" spans="1:15" x14ac:dyDescent="0.25">
      <c r="A150" s="65"/>
      <c r="B150" s="38" t="s">
        <v>76</v>
      </c>
      <c r="C150" s="39" t="s">
        <v>58</v>
      </c>
      <c r="D150" s="39" t="s">
        <v>58</v>
      </c>
      <c r="E150" s="39">
        <v>55120000</v>
      </c>
      <c r="F150" s="45" t="s">
        <v>201</v>
      </c>
      <c r="G150" s="39" t="s">
        <v>164</v>
      </c>
      <c r="H150" s="46">
        <v>531</v>
      </c>
      <c r="I150" s="47">
        <v>0</v>
      </c>
      <c r="J150" s="48">
        <v>0</v>
      </c>
      <c r="K150" s="48"/>
      <c r="L150" s="85"/>
      <c r="M150" s="50">
        <f t="shared" si="4"/>
        <v>0</v>
      </c>
      <c r="N150" s="32">
        <f t="shared" si="5"/>
        <v>0</v>
      </c>
      <c r="O150" s="20"/>
    </row>
    <row r="151" spans="1:15" x14ac:dyDescent="0.25">
      <c r="A151" s="65"/>
      <c r="B151" s="38" t="s">
        <v>76</v>
      </c>
      <c r="C151" s="39" t="s">
        <v>58</v>
      </c>
      <c r="D151" s="39" t="s">
        <v>58</v>
      </c>
      <c r="E151" s="39">
        <v>55120000</v>
      </c>
      <c r="F151" s="45" t="s">
        <v>202</v>
      </c>
      <c r="G151" s="39" t="s">
        <v>24</v>
      </c>
      <c r="H151" s="46">
        <v>35.4</v>
      </c>
      <c r="I151" s="47">
        <v>0</v>
      </c>
      <c r="J151" s="48">
        <v>0</v>
      </c>
      <c r="K151" s="48"/>
      <c r="L151" s="85"/>
      <c r="M151" s="50">
        <f t="shared" si="4"/>
        <v>0</v>
      </c>
      <c r="N151" s="32">
        <f t="shared" si="5"/>
        <v>0</v>
      </c>
      <c r="O151" s="20"/>
    </row>
    <row r="152" spans="1:15" x14ac:dyDescent="0.25">
      <c r="A152" s="65"/>
      <c r="B152" s="38" t="s">
        <v>203</v>
      </c>
      <c r="C152" s="39" t="s">
        <v>58</v>
      </c>
      <c r="D152" s="39" t="s">
        <v>58</v>
      </c>
      <c r="E152" s="39">
        <v>55120000</v>
      </c>
      <c r="F152" s="45" t="s">
        <v>204</v>
      </c>
      <c r="G152" s="39" t="s">
        <v>24</v>
      </c>
      <c r="H152" s="46">
        <v>82.6</v>
      </c>
      <c r="I152" s="47">
        <v>0</v>
      </c>
      <c r="J152" s="48">
        <v>0</v>
      </c>
      <c r="K152" s="48"/>
      <c r="L152" s="85"/>
      <c r="M152" s="50">
        <f t="shared" si="4"/>
        <v>0</v>
      </c>
      <c r="N152" s="32">
        <f t="shared" si="5"/>
        <v>0</v>
      </c>
      <c r="O152" s="20"/>
    </row>
    <row r="153" spans="1:15" x14ac:dyDescent="0.25">
      <c r="A153" s="65"/>
      <c r="B153" s="38" t="s">
        <v>203</v>
      </c>
      <c r="C153" s="39" t="s">
        <v>58</v>
      </c>
      <c r="D153" s="39" t="s">
        <v>58</v>
      </c>
      <c r="E153" s="39">
        <v>55120000</v>
      </c>
      <c r="F153" s="45" t="s">
        <v>205</v>
      </c>
      <c r="G153" s="39" t="s">
        <v>24</v>
      </c>
      <c r="H153" s="46">
        <v>82.6</v>
      </c>
      <c r="I153" s="47">
        <v>0</v>
      </c>
      <c r="J153" s="48">
        <v>0</v>
      </c>
      <c r="K153" s="48"/>
      <c r="L153" s="85"/>
      <c r="M153" s="50">
        <f t="shared" si="4"/>
        <v>0</v>
      </c>
      <c r="N153" s="32">
        <f t="shared" si="5"/>
        <v>0</v>
      </c>
      <c r="O153" s="20"/>
    </row>
    <row r="154" spans="1:15" x14ac:dyDescent="0.25">
      <c r="A154" s="65"/>
      <c r="B154" s="38" t="s">
        <v>203</v>
      </c>
      <c r="C154" s="39" t="s">
        <v>58</v>
      </c>
      <c r="D154" s="39" t="s">
        <v>58</v>
      </c>
      <c r="E154" s="39">
        <v>55120000</v>
      </c>
      <c r="F154" s="45" t="s">
        <v>206</v>
      </c>
      <c r="G154" s="39" t="s">
        <v>24</v>
      </c>
      <c r="H154" s="46">
        <v>9263</v>
      </c>
      <c r="I154" s="47">
        <v>0</v>
      </c>
      <c r="J154" s="48">
        <v>0</v>
      </c>
      <c r="K154" s="48"/>
      <c r="L154" s="85"/>
      <c r="M154" s="50">
        <f t="shared" si="4"/>
        <v>0</v>
      </c>
      <c r="N154" s="32">
        <f t="shared" si="5"/>
        <v>0</v>
      </c>
    </row>
    <row r="155" spans="1:15" x14ac:dyDescent="0.25">
      <c r="A155" s="65"/>
      <c r="B155" s="38" t="s">
        <v>25</v>
      </c>
      <c r="C155" s="38" t="s">
        <v>32</v>
      </c>
      <c r="D155" s="38" t="s">
        <v>32</v>
      </c>
      <c r="E155" s="38">
        <v>44121618</v>
      </c>
      <c r="F155" s="40" t="s">
        <v>207</v>
      </c>
      <c r="G155" s="38" t="s">
        <v>24</v>
      </c>
      <c r="H155" s="41">
        <v>70.8</v>
      </c>
      <c r="I155" s="42">
        <v>0</v>
      </c>
      <c r="J155" s="43">
        <v>1</v>
      </c>
      <c r="K155" s="43">
        <v>31</v>
      </c>
      <c r="L155" s="66">
        <v>32</v>
      </c>
      <c r="M155" s="31">
        <f t="shared" si="4"/>
        <v>0</v>
      </c>
      <c r="N155" s="32">
        <f t="shared" si="5"/>
        <v>0</v>
      </c>
    </row>
    <row r="156" spans="1:15" x14ac:dyDescent="0.25">
      <c r="A156" s="1"/>
      <c r="B156" s="71" t="s">
        <v>25</v>
      </c>
      <c r="C156" s="33" t="s">
        <v>208</v>
      </c>
      <c r="D156" s="33" t="s">
        <v>208</v>
      </c>
      <c r="E156" s="71">
        <v>44121618</v>
      </c>
      <c r="F156" s="24" t="s">
        <v>209</v>
      </c>
      <c r="G156" s="25" t="s">
        <v>24</v>
      </c>
      <c r="H156" s="73">
        <v>590</v>
      </c>
      <c r="I156" s="74">
        <v>16520</v>
      </c>
      <c r="J156" s="35">
        <v>28</v>
      </c>
      <c r="K156" s="35">
        <v>45</v>
      </c>
      <c r="L156" s="36">
        <v>48</v>
      </c>
      <c r="M156" s="31">
        <f t="shared" si="4"/>
        <v>25</v>
      </c>
      <c r="N156" s="32">
        <f t="shared" si="5"/>
        <v>14750</v>
      </c>
    </row>
    <row r="157" spans="1:15" x14ac:dyDescent="0.25">
      <c r="A157" s="1"/>
      <c r="B157" s="71" t="s">
        <v>25</v>
      </c>
      <c r="C157" s="33" t="s">
        <v>208</v>
      </c>
      <c r="D157" s="33" t="s">
        <v>208</v>
      </c>
      <c r="E157" s="71">
        <v>44121618</v>
      </c>
      <c r="F157" s="34" t="s">
        <v>210</v>
      </c>
      <c r="G157" s="25" t="s">
        <v>24</v>
      </c>
      <c r="H157" s="73">
        <v>590</v>
      </c>
      <c r="I157" s="74">
        <v>18880</v>
      </c>
      <c r="J157" s="35">
        <v>32</v>
      </c>
      <c r="K157" s="35">
        <v>55</v>
      </c>
      <c r="L157" s="36">
        <v>58</v>
      </c>
      <c r="M157" s="31">
        <f t="shared" si="4"/>
        <v>29</v>
      </c>
      <c r="N157" s="32">
        <f t="shared" si="5"/>
        <v>17110</v>
      </c>
      <c r="O157" s="64"/>
    </row>
    <row r="158" spans="1:15" x14ac:dyDescent="0.25">
      <c r="A158" s="1"/>
      <c r="B158" s="71" t="s">
        <v>25</v>
      </c>
      <c r="C158" s="33" t="s">
        <v>208</v>
      </c>
      <c r="D158" s="33" t="s">
        <v>208</v>
      </c>
      <c r="E158" s="71">
        <v>44121618</v>
      </c>
      <c r="F158" s="69" t="s">
        <v>211</v>
      </c>
      <c r="G158" s="21" t="s">
        <v>24</v>
      </c>
      <c r="H158" s="86">
        <v>590</v>
      </c>
      <c r="I158" s="74">
        <v>10030</v>
      </c>
      <c r="J158" s="35">
        <v>17</v>
      </c>
      <c r="K158" s="35">
        <v>63</v>
      </c>
      <c r="L158" s="36">
        <v>67</v>
      </c>
      <c r="M158" s="31">
        <f>SUM(J158+K158-L158)</f>
        <v>13</v>
      </c>
      <c r="N158" s="32">
        <f t="shared" si="5"/>
        <v>7670</v>
      </c>
    </row>
    <row r="159" spans="1:15" x14ac:dyDescent="0.25">
      <c r="A159" s="1"/>
      <c r="B159" s="71" t="s">
        <v>25</v>
      </c>
      <c r="C159" s="33" t="s">
        <v>208</v>
      </c>
      <c r="D159" s="33" t="s">
        <v>208</v>
      </c>
      <c r="E159" s="71">
        <v>44121618</v>
      </c>
      <c r="F159" s="69" t="s">
        <v>212</v>
      </c>
      <c r="G159" s="21" t="s">
        <v>24</v>
      </c>
      <c r="H159" s="86">
        <v>590</v>
      </c>
      <c r="I159" s="74">
        <v>19470</v>
      </c>
      <c r="J159" s="35">
        <v>33</v>
      </c>
      <c r="K159" s="35">
        <v>47</v>
      </c>
      <c r="L159" s="58">
        <v>49</v>
      </c>
      <c r="M159" s="31">
        <f t="shared" si="4"/>
        <v>31</v>
      </c>
      <c r="N159" s="32">
        <f t="shared" si="5"/>
        <v>18290</v>
      </c>
      <c r="O159" s="64"/>
    </row>
    <row r="160" spans="1:15" x14ac:dyDescent="0.25">
      <c r="A160" s="1"/>
      <c r="B160" s="71" t="s">
        <v>25</v>
      </c>
      <c r="C160" s="33" t="s">
        <v>28</v>
      </c>
      <c r="D160" s="33" t="s">
        <v>28</v>
      </c>
      <c r="E160" s="71">
        <v>44121618</v>
      </c>
      <c r="F160" s="69" t="s">
        <v>213</v>
      </c>
      <c r="G160" s="21" t="s">
        <v>24</v>
      </c>
      <c r="H160" s="86">
        <v>59</v>
      </c>
      <c r="I160" s="74">
        <v>590</v>
      </c>
      <c r="J160" s="35">
        <v>10</v>
      </c>
      <c r="K160" s="35">
        <v>10</v>
      </c>
      <c r="L160" s="36">
        <v>10</v>
      </c>
      <c r="M160" s="31">
        <f t="shared" si="4"/>
        <v>10</v>
      </c>
      <c r="N160" s="32">
        <f t="shared" si="5"/>
        <v>590</v>
      </c>
    </row>
    <row r="161" spans="1:15" x14ac:dyDescent="0.25">
      <c r="A161" s="1"/>
      <c r="B161" s="71" t="s">
        <v>25</v>
      </c>
      <c r="C161" s="25" t="s">
        <v>55</v>
      </c>
      <c r="D161" s="25" t="s">
        <v>55</v>
      </c>
      <c r="E161" s="71">
        <v>44121618</v>
      </c>
      <c r="F161" s="69" t="s">
        <v>214</v>
      </c>
      <c r="G161" s="21" t="s">
        <v>24</v>
      </c>
      <c r="H161" s="86">
        <v>383.5</v>
      </c>
      <c r="I161" s="74">
        <v>0</v>
      </c>
      <c r="J161" s="35">
        <v>1</v>
      </c>
      <c r="K161" s="35">
        <v>1</v>
      </c>
      <c r="L161" s="36">
        <v>2</v>
      </c>
      <c r="M161" s="31">
        <f t="shared" si="4"/>
        <v>0</v>
      </c>
      <c r="N161" s="32">
        <f t="shared" si="5"/>
        <v>0</v>
      </c>
    </row>
    <row r="162" spans="1:15" x14ac:dyDescent="0.25">
      <c r="A162" s="1"/>
      <c r="B162" s="71" t="s">
        <v>25</v>
      </c>
      <c r="C162" s="25" t="s">
        <v>28</v>
      </c>
      <c r="D162" s="25" t="s">
        <v>28</v>
      </c>
      <c r="E162" s="71">
        <v>44103103</v>
      </c>
      <c r="F162" s="69" t="s">
        <v>215</v>
      </c>
      <c r="G162" s="21" t="s">
        <v>24</v>
      </c>
      <c r="H162" s="86">
        <v>7310.1</v>
      </c>
      <c r="I162" s="74">
        <v>7310.1</v>
      </c>
      <c r="J162" s="35">
        <v>1</v>
      </c>
      <c r="K162" s="35"/>
      <c r="L162" s="36"/>
      <c r="M162" s="31">
        <f t="shared" si="4"/>
        <v>1</v>
      </c>
      <c r="N162" s="32">
        <f>SUM(M162*H162)</f>
        <v>7310.1</v>
      </c>
    </row>
    <row r="163" spans="1:15" x14ac:dyDescent="0.25">
      <c r="A163" s="1"/>
      <c r="B163" s="71" t="s">
        <v>25</v>
      </c>
      <c r="C163" s="33" t="s">
        <v>55</v>
      </c>
      <c r="D163" s="33" t="s">
        <v>55</v>
      </c>
      <c r="E163" s="71">
        <v>44103103</v>
      </c>
      <c r="F163" s="69" t="s">
        <v>216</v>
      </c>
      <c r="G163" s="21" t="s">
        <v>24</v>
      </c>
      <c r="H163" s="86">
        <v>6490</v>
      </c>
      <c r="I163" s="74">
        <v>97350</v>
      </c>
      <c r="J163" s="87">
        <v>15</v>
      </c>
      <c r="K163" s="87">
        <v>52</v>
      </c>
      <c r="L163" s="36">
        <v>52</v>
      </c>
      <c r="M163" s="31">
        <f t="shared" si="4"/>
        <v>15</v>
      </c>
      <c r="N163" s="32">
        <f t="shared" si="5"/>
        <v>97350</v>
      </c>
      <c r="O163" s="64"/>
    </row>
    <row r="164" spans="1:15" x14ac:dyDescent="0.25">
      <c r="A164" s="1"/>
      <c r="B164" s="71" t="s">
        <v>25</v>
      </c>
      <c r="C164" s="33" t="s">
        <v>48</v>
      </c>
      <c r="D164" s="33" t="s">
        <v>48</v>
      </c>
      <c r="E164" s="71">
        <v>44103103</v>
      </c>
      <c r="F164" s="69" t="s">
        <v>217</v>
      </c>
      <c r="G164" s="21" t="s">
        <v>24</v>
      </c>
      <c r="H164" s="86">
        <v>6608</v>
      </c>
      <c r="I164" s="74">
        <v>6608</v>
      </c>
      <c r="J164" s="35">
        <v>1</v>
      </c>
      <c r="K164" s="35">
        <v>1</v>
      </c>
      <c r="L164" s="36">
        <v>1</v>
      </c>
      <c r="M164" s="31">
        <f t="shared" si="4"/>
        <v>1</v>
      </c>
      <c r="N164" s="32">
        <f t="shared" si="5"/>
        <v>6608</v>
      </c>
    </row>
    <row r="165" spans="1:15" x14ac:dyDescent="0.25">
      <c r="A165" s="1"/>
      <c r="B165" s="71" t="s">
        <v>25</v>
      </c>
      <c r="C165" s="33" t="s">
        <v>218</v>
      </c>
      <c r="D165" s="33" t="s">
        <v>218</v>
      </c>
      <c r="E165" s="71">
        <v>44103103</v>
      </c>
      <c r="F165" s="69" t="s">
        <v>219</v>
      </c>
      <c r="G165" s="21" t="s">
        <v>24</v>
      </c>
      <c r="H165" s="86">
        <v>8673</v>
      </c>
      <c r="I165" s="74">
        <v>8673</v>
      </c>
      <c r="J165" s="35">
        <v>1</v>
      </c>
      <c r="K165" s="35">
        <v>1</v>
      </c>
      <c r="L165" s="36">
        <v>1</v>
      </c>
      <c r="M165" s="31">
        <f t="shared" si="4"/>
        <v>1</v>
      </c>
      <c r="N165" s="32">
        <f t="shared" si="5"/>
        <v>8673</v>
      </c>
    </row>
    <row r="166" spans="1:15" x14ac:dyDescent="0.25">
      <c r="A166" s="1"/>
      <c r="B166" s="71" t="s">
        <v>25</v>
      </c>
      <c r="C166" s="33" t="s">
        <v>48</v>
      </c>
      <c r="D166" s="33" t="s">
        <v>48</v>
      </c>
      <c r="E166" s="71">
        <v>44103103</v>
      </c>
      <c r="F166" s="69" t="s">
        <v>220</v>
      </c>
      <c r="G166" s="21" t="s">
        <v>24</v>
      </c>
      <c r="H166" s="86">
        <v>8673</v>
      </c>
      <c r="I166" s="74">
        <v>8673</v>
      </c>
      <c r="J166" s="35">
        <v>1</v>
      </c>
      <c r="K166" s="35">
        <v>1</v>
      </c>
      <c r="L166" s="36">
        <v>1</v>
      </c>
      <c r="M166" s="31">
        <f t="shared" si="4"/>
        <v>1</v>
      </c>
      <c r="N166" s="32">
        <f t="shared" si="5"/>
        <v>8673</v>
      </c>
    </row>
    <row r="167" spans="1:15" x14ac:dyDescent="0.25">
      <c r="A167" s="1"/>
      <c r="B167" s="71" t="s">
        <v>25</v>
      </c>
      <c r="C167" s="33" t="s">
        <v>55</v>
      </c>
      <c r="D167" s="33" t="s">
        <v>55</v>
      </c>
      <c r="E167" s="71">
        <v>44103103</v>
      </c>
      <c r="F167" s="69" t="s">
        <v>221</v>
      </c>
      <c r="G167" s="21" t="s">
        <v>24</v>
      </c>
      <c r="H167" s="86">
        <v>8938.4500000000007</v>
      </c>
      <c r="I167" s="74">
        <v>8938.4500000000007</v>
      </c>
      <c r="J167" s="35">
        <v>1</v>
      </c>
      <c r="K167" s="35">
        <v>1</v>
      </c>
      <c r="L167" s="36">
        <v>1</v>
      </c>
      <c r="M167" s="31">
        <f t="shared" si="4"/>
        <v>1</v>
      </c>
      <c r="N167" s="32">
        <f t="shared" si="5"/>
        <v>8938.4500000000007</v>
      </c>
    </row>
    <row r="168" spans="1:15" x14ac:dyDescent="0.25">
      <c r="A168" s="1"/>
      <c r="B168" s="71" t="s">
        <v>25</v>
      </c>
      <c r="C168" s="33" t="s">
        <v>55</v>
      </c>
      <c r="D168" s="33" t="s">
        <v>55</v>
      </c>
      <c r="E168" s="71">
        <v>44103103</v>
      </c>
      <c r="F168" s="69" t="s">
        <v>222</v>
      </c>
      <c r="G168" s="21" t="s">
        <v>24</v>
      </c>
      <c r="H168" s="86">
        <v>10620</v>
      </c>
      <c r="I168" s="74">
        <v>0</v>
      </c>
      <c r="J168" s="35">
        <v>1</v>
      </c>
      <c r="K168" s="35">
        <v>2</v>
      </c>
      <c r="L168" s="36">
        <v>3</v>
      </c>
      <c r="M168" s="31">
        <f t="shared" si="4"/>
        <v>0</v>
      </c>
      <c r="N168" s="32">
        <f>SUM(M168*H168)</f>
        <v>0</v>
      </c>
    </row>
    <row r="169" spans="1:15" x14ac:dyDescent="0.25">
      <c r="A169" s="1"/>
      <c r="B169" s="71" t="s">
        <v>25</v>
      </c>
      <c r="C169" s="33" t="s">
        <v>218</v>
      </c>
      <c r="D169" s="33" t="s">
        <v>218</v>
      </c>
      <c r="E169" s="71">
        <v>44103103</v>
      </c>
      <c r="F169" s="69" t="s">
        <v>223</v>
      </c>
      <c r="G169" s="21" t="s">
        <v>24</v>
      </c>
      <c r="H169" s="86">
        <v>0</v>
      </c>
      <c r="I169" s="74">
        <v>0</v>
      </c>
      <c r="J169" s="35">
        <v>0</v>
      </c>
      <c r="K169" s="35"/>
      <c r="L169" s="36"/>
      <c r="M169" s="31">
        <f t="shared" si="4"/>
        <v>0</v>
      </c>
      <c r="N169" s="32">
        <f t="shared" si="5"/>
        <v>0</v>
      </c>
    </row>
    <row r="170" spans="1:15" x14ac:dyDescent="0.25">
      <c r="A170" s="1"/>
      <c r="B170" s="71" t="s">
        <v>25</v>
      </c>
      <c r="C170" s="33" t="s">
        <v>218</v>
      </c>
      <c r="D170" s="33" t="s">
        <v>218</v>
      </c>
      <c r="E170" s="71">
        <v>44103103</v>
      </c>
      <c r="F170" s="69" t="s">
        <v>224</v>
      </c>
      <c r="G170" s="21" t="s">
        <v>24</v>
      </c>
      <c r="H170" s="86">
        <v>10974</v>
      </c>
      <c r="I170" s="74">
        <v>21948</v>
      </c>
      <c r="J170" s="35">
        <v>2</v>
      </c>
      <c r="K170" s="35"/>
      <c r="L170" s="36"/>
      <c r="M170" s="31">
        <f t="shared" si="4"/>
        <v>2</v>
      </c>
      <c r="N170" s="32">
        <f t="shared" si="5"/>
        <v>21948</v>
      </c>
    </row>
    <row r="171" spans="1:15" x14ac:dyDescent="0.25">
      <c r="A171" s="1"/>
      <c r="B171" s="71" t="s">
        <v>25</v>
      </c>
      <c r="C171" s="33" t="s">
        <v>218</v>
      </c>
      <c r="D171" s="33" t="s">
        <v>218</v>
      </c>
      <c r="E171" s="71">
        <v>44103103</v>
      </c>
      <c r="F171" s="69" t="s">
        <v>225</v>
      </c>
      <c r="G171" s="21" t="s">
        <v>24</v>
      </c>
      <c r="H171" s="86">
        <v>0</v>
      </c>
      <c r="I171" s="74">
        <v>0</v>
      </c>
      <c r="J171" s="35">
        <v>0</v>
      </c>
      <c r="K171" s="35"/>
      <c r="L171" s="36"/>
      <c r="M171" s="31">
        <f t="shared" si="4"/>
        <v>0</v>
      </c>
      <c r="N171" s="32">
        <f t="shared" si="5"/>
        <v>0</v>
      </c>
    </row>
    <row r="172" spans="1:15" x14ac:dyDescent="0.25">
      <c r="A172" s="1"/>
      <c r="B172" s="71" t="s">
        <v>25</v>
      </c>
      <c r="C172" s="33" t="s">
        <v>226</v>
      </c>
      <c r="D172" s="33" t="s">
        <v>226</v>
      </c>
      <c r="E172" s="71">
        <v>44103103</v>
      </c>
      <c r="F172" s="69" t="s">
        <v>227</v>
      </c>
      <c r="G172" s="21" t="s">
        <v>24</v>
      </c>
      <c r="H172" s="86">
        <v>5664</v>
      </c>
      <c r="I172" s="74">
        <v>0</v>
      </c>
      <c r="J172" s="35"/>
      <c r="K172" s="35"/>
      <c r="L172" s="36">
        <v>2</v>
      </c>
      <c r="M172" s="31"/>
      <c r="N172" s="32">
        <f t="shared" si="5"/>
        <v>0</v>
      </c>
    </row>
    <row r="173" spans="1:15" x14ac:dyDescent="0.25">
      <c r="A173" s="1"/>
      <c r="B173" s="71" t="s">
        <v>25</v>
      </c>
      <c r="C173" s="33" t="s">
        <v>218</v>
      </c>
      <c r="D173" s="33" t="s">
        <v>218</v>
      </c>
      <c r="E173" s="71">
        <v>44103103</v>
      </c>
      <c r="F173" s="69" t="s">
        <v>228</v>
      </c>
      <c r="G173" s="21" t="s">
        <v>24</v>
      </c>
      <c r="H173" s="86">
        <v>0</v>
      </c>
      <c r="I173" s="74">
        <v>0</v>
      </c>
      <c r="J173" s="35">
        <v>0</v>
      </c>
      <c r="K173" s="35"/>
      <c r="L173" s="36"/>
      <c r="M173" s="31">
        <f t="shared" si="4"/>
        <v>0</v>
      </c>
      <c r="N173" s="32">
        <f t="shared" si="5"/>
        <v>0</v>
      </c>
    </row>
    <row r="174" spans="1:15" x14ac:dyDescent="0.25">
      <c r="A174" s="1"/>
      <c r="B174" s="71" t="s">
        <v>25</v>
      </c>
      <c r="C174" s="25" t="s">
        <v>218</v>
      </c>
      <c r="D174" s="25" t="s">
        <v>218</v>
      </c>
      <c r="E174" s="71">
        <v>44103103</v>
      </c>
      <c r="F174" s="69" t="s">
        <v>229</v>
      </c>
      <c r="G174" s="21" t="s">
        <v>24</v>
      </c>
      <c r="H174" s="73">
        <v>5900</v>
      </c>
      <c r="I174" s="74">
        <v>29500</v>
      </c>
      <c r="J174" s="35">
        <v>5</v>
      </c>
      <c r="K174" s="35">
        <v>32</v>
      </c>
      <c r="L174" s="36">
        <v>34</v>
      </c>
      <c r="M174" s="31">
        <f t="shared" si="4"/>
        <v>3</v>
      </c>
      <c r="N174" s="32">
        <f t="shared" si="5"/>
        <v>17700</v>
      </c>
    </row>
    <row r="175" spans="1:15" x14ac:dyDescent="0.25">
      <c r="A175" s="88"/>
      <c r="B175" s="79" t="s">
        <v>25</v>
      </c>
      <c r="C175" s="79" t="s">
        <v>55</v>
      </c>
      <c r="D175" s="79" t="s">
        <v>55</v>
      </c>
      <c r="E175" s="79">
        <v>44103103</v>
      </c>
      <c r="F175" s="89" t="s">
        <v>230</v>
      </c>
      <c r="G175" s="79" t="s">
        <v>24</v>
      </c>
      <c r="H175" s="90">
        <v>5900</v>
      </c>
      <c r="I175" s="81">
        <v>35400</v>
      </c>
      <c r="J175" s="91">
        <v>6</v>
      </c>
      <c r="K175" s="91">
        <v>15</v>
      </c>
      <c r="L175" s="36">
        <v>17</v>
      </c>
      <c r="M175" s="31">
        <f t="shared" si="4"/>
        <v>4</v>
      </c>
      <c r="N175" s="32">
        <f t="shared" si="5"/>
        <v>23600</v>
      </c>
    </row>
    <row r="176" spans="1:15" x14ac:dyDescent="0.25">
      <c r="A176" s="1"/>
      <c r="B176" s="79" t="s">
        <v>25</v>
      </c>
      <c r="C176" s="79" t="s">
        <v>55</v>
      </c>
      <c r="D176" s="79" t="s">
        <v>55</v>
      </c>
      <c r="E176" s="79">
        <v>44103103</v>
      </c>
      <c r="F176" s="60" t="s">
        <v>231</v>
      </c>
      <c r="G176" s="79" t="s">
        <v>24</v>
      </c>
      <c r="H176" s="80">
        <v>5900</v>
      </c>
      <c r="I176" s="81">
        <v>41300</v>
      </c>
      <c r="J176" s="91">
        <v>7</v>
      </c>
      <c r="K176" s="91">
        <v>15</v>
      </c>
      <c r="L176" s="36">
        <v>17</v>
      </c>
      <c r="M176" s="31">
        <f t="shared" si="4"/>
        <v>5</v>
      </c>
      <c r="N176" s="32">
        <f t="shared" si="5"/>
        <v>29500</v>
      </c>
    </row>
    <row r="177" spans="1:14" x14ac:dyDescent="0.25">
      <c r="A177" s="1"/>
      <c r="B177" s="79" t="s">
        <v>25</v>
      </c>
      <c r="C177" s="79" t="s">
        <v>55</v>
      </c>
      <c r="D177" s="79" t="s">
        <v>55</v>
      </c>
      <c r="E177" s="79">
        <v>44103103</v>
      </c>
      <c r="F177" s="89" t="s">
        <v>232</v>
      </c>
      <c r="G177" s="79" t="s">
        <v>24</v>
      </c>
      <c r="H177" s="90">
        <v>5900</v>
      </c>
      <c r="I177" s="81">
        <v>41300</v>
      </c>
      <c r="J177" s="91">
        <v>7</v>
      </c>
      <c r="K177" s="91">
        <v>15</v>
      </c>
      <c r="L177" s="36">
        <v>17</v>
      </c>
      <c r="M177" s="31">
        <f t="shared" si="4"/>
        <v>5</v>
      </c>
      <c r="N177" s="32">
        <f t="shared" si="5"/>
        <v>29500</v>
      </c>
    </row>
    <row r="178" spans="1:14" x14ac:dyDescent="0.25">
      <c r="A178" s="1"/>
      <c r="B178" s="79" t="s">
        <v>25</v>
      </c>
      <c r="C178" s="82" t="s">
        <v>28</v>
      </c>
      <c r="D178" s="82" t="s">
        <v>28</v>
      </c>
      <c r="E178" s="79">
        <v>44103103</v>
      </c>
      <c r="F178" s="60" t="s">
        <v>233</v>
      </c>
      <c r="G178" s="79" t="s">
        <v>24</v>
      </c>
      <c r="H178" s="80">
        <v>0</v>
      </c>
      <c r="I178" s="81">
        <v>0</v>
      </c>
      <c r="J178" s="91">
        <v>0</v>
      </c>
      <c r="K178" s="91"/>
      <c r="L178" s="36"/>
      <c r="M178" s="31">
        <f t="shared" si="4"/>
        <v>0</v>
      </c>
      <c r="N178" s="32">
        <f t="shared" si="5"/>
        <v>0</v>
      </c>
    </row>
    <row r="179" spans="1:14" x14ac:dyDescent="0.25">
      <c r="A179" s="88"/>
      <c r="B179" s="79" t="s">
        <v>25</v>
      </c>
      <c r="C179" s="82" t="s">
        <v>55</v>
      </c>
      <c r="D179" s="82" t="s">
        <v>55</v>
      </c>
      <c r="E179" s="79">
        <v>44103103</v>
      </c>
      <c r="F179" s="60" t="s">
        <v>234</v>
      </c>
      <c r="G179" s="79" t="s">
        <v>24</v>
      </c>
      <c r="H179" s="80">
        <v>9440</v>
      </c>
      <c r="I179" s="81">
        <v>84960</v>
      </c>
      <c r="J179" s="91">
        <v>9</v>
      </c>
      <c r="K179" s="91">
        <v>28</v>
      </c>
      <c r="L179" s="36">
        <v>30</v>
      </c>
      <c r="M179" s="31">
        <f t="shared" si="4"/>
        <v>7</v>
      </c>
      <c r="N179" s="32">
        <f t="shared" si="5"/>
        <v>66080</v>
      </c>
    </row>
    <row r="180" spans="1:14" x14ac:dyDescent="0.25">
      <c r="A180" s="1"/>
      <c r="B180" s="71" t="s">
        <v>25</v>
      </c>
      <c r="C180" s="25" t="s">
        <v>61</v>
      </c>
      <c r="D180" s="25" t="s">
        <v>61</v>
      </c>
      <c r="E180" s="71">
        <v>44103103</v>
      </c>
      <c r="F180" s="34" t="s">
        <v>235</v>
      </c>
      <c r="G180" s="25" t="s">
        <v>24</v>
      </c>
      <c r="H180" s="73">
        <v>11918.295</v>
      </c>
      <c r="I180" s="74">
        <v>11918.295</v>
      </c>
      <c r="J180" s="35">
        <v>1</v>
      </c>
      <c r="K180" s="35"/>
      <c r="L180" s="36"/>
      <c r="M180" s="31">
        <f t="shared" si="4"/>
        <v>1</v>
      </c>
      <c r="N180" s="32">
        <f t="shared" si="5"/>
        <v>11918.295</v>
      </c>
    </row>
    <row r="181" spans="1:14" x14ac:dyDescent="0.25">
      <c r="A181" s="1"/>
      <c r="B181" s="71" t="s">
        <v>25</v>
      </c>
      <c r="C181" s="33" t="s">
        <v>55</v>
      </c>
      <c r="D181" s="33" t="s">
        <v>55</v>
      </c>
      <c r="E181" s="71">
        <v>44103103</v>
      </c>
      <c r="F181" s="56" t="s">
        <v>236</v>
      </c>
      <c r="G181" s="21" t="s">
        <v>24</v>
      </c>
      <c r="H181" s="86">
        <v>7080</v>
      </c>
      <c r="I181" s="74">
        <v>7080</v>
      </c>
      <c r="J181" s="35">
        <v>1</v>
      </c>
      <c r="K181" s="35"/>
      <c r="L181" s="36"/>
      <c r="M181" s="31">
        <f t="shared" si="4"/>
        <v>1</v>
      </c>
      <c r="N181" s="32">
        <f t="shared" si="5"/>
        <v>7080</v>
      </c>
    </row>
    <row r="182" spans="1:14" x14ac:dyDescent="0.25">
      <c r="A182" s="1"/>
      <c r="B182" s="71" t="s">
        <v>25</v>
      </c>
      <c r="C182" s="25" t="s">
        <v>55</v>
      </c>
      <c r="D182" s="25" t="s">
        <v>55</v>
      </c>
      <c r="E182" s="71">
        <v>44103103</v>
      </c>
      <c r="F182" s="56" t="s">
        <v>237</v>
      </c>
      <c r="G182" s="21" t="s">
        <v>24</v>
      </c>
      <c r="H182" s="86">
        <v>5900</v>
      </c>
      <c r="I182" s="74">
        <v>5900</v>
      </c>
      <c r="J182" s="35">
        <v>1</v>
      </c>
      <c r="K182" s="35">
        <v>9</v>
      </c>
      <c r="L182" s="36">
        <v>9</v>
      </c>
      <c r="M182" s="31">
        <f t="shared" si="4"/>
        <v>1</v>
      </c>
      <c r="N182" s="32">
        <f t="shared" si="5"/>
        <v>5900</v>
      </c>
    </row>
    <row r="183" spans="1:14" x14ac:dyDescent="0.25">
      <c r="A183" s="1"/>
      <c r="B183" s="71" t="s">
        <v>25</v>
      </c>
      <c r="C183" s="33" t="s">
        <v>55</v>
      </c>
      <c r="D183" s="33" t="s">
        <v>55</v>
      </c>
      <c r="E183" s="71">
        <v>44103103</v>
      </c>
      <c r="F183" s="56" t="s">
        <v>238</v>
      </c>
      <c r="G183" s="21" t="s">
        <v>24</v>
      </c>
      <c r="H183" s="86">
        <v>7670</v>
      </c>
      <c r="I183" s="74">
        <v>30680</v>
      </c>
      <c r="J183" s="35">
        <v>4</v>
      </c>
      <c r="K183" s="35">
        <v>10</v>
      </c>
      <c r="L183" s="36">
        <v>10</v>
      </c>
      <c r="M183" s="31">
        <f t="shared" si="4"/>
        <v>4</v>
      </c>
      <c r="N183" s="32">
        <f t="shared" si="5"/>
        <v>30680</v>
      </c>
    </row>
    <row r="184" spans="1:14" x14ac:dyDescent="0.25">
      <c r="A184" s="1"/>
      <c r="B184" s="71" t="s">
        <v>25</v>
      </c>
      <c r="C184" s="33" t="s">
        <v>28</v>
      </c>
      <c r="D184" s="33" t="s">
        <v>28</v>
      </c>
      <c r="E184" s="71">
        <v>44103103</v>
      </c>
      <c r="F184" s="34" t="s">
        <v>239</v>
      </c>
      <c r="G184" s="21" t="s">
        <v>24</v>
      </c>
      <c r="H184" s="86">
        <v>5664</v>
      </c>
      <c r="I184" s="74">
        <v>0</v>
      </c>
      <c r="J184" s="35">
        <v>0</v>
      </c>
      <c r="K184" s="35">
        <v>0</v>
      </c>
      <c r="L184" s="36"/>
      <c r="M184" s="31">
        <f t="shared" si="4"/>
        <v>0</v>
      </c>
      <c r="N184" s="32">
        <f t="shared" si="5"/>
        <v>0</v>
      </c>
    </row>
    <row r="185" spans="1:14" x14ac:dyDescent="0.25">
      <c r="A185" s="1"/>
      <c r="B185" s="71" t="s">
        <v>25</v>
      </c>
      <c r="C185" s="25" t="s">
        <v>55</v>
      </c>
      <c r="D185" s="25" t="s">
        <v>55</v>
      </c>
      <c r="E185" s="71">
        <v>44103103</v>
      </c>
      <c r="F185" s="34" t="s">
        <v>240</v>
      </c>
      <c r="G185" s="25" t="s">
        <v>24</v>
      </c>
      <c r="H185" s="73">
        <v>3718.18</v>
      </c>
      <c r="I185" s="74">
        <v>3718.18</v>
      </c>
      <c r="J185" s="35">
        <v>1</v>
      </c>
      <c r="K185" s="35"/>
      <c r="L185" s="36"/>
      <c r="M185" s="31">
        <f t="shared" si="4"/>
        <v>1</v>
      </c>
      <c r="N185" s="32">
        <f>SUM(M185*H185)</f>
        <v>3718.18</v>
      </c>
    </row>
    <row r="186" spans="1:14" x14ac:dyDescent="0.25">
      <c r="A186" s="1"/>
      <c r="B186" s="71" t="s">
        <v>25</v>
      </c>
      <c r="C186" s="25" t="s">
        <v>55</v>
      </c>
      <c r="D186" s="25" t="s">
        <v>55</v>
      </c>
      <c r="E186" s="71">
        <v>44103103</v>
      </c>
      <c r="F186" s="34" t="s">
        <v>241</v>
      </c>
      <c r="G186" s="25" t="s">
        <v>24</v>
      </c>
      <c r="H186" s="73">
        <v>4131.18</v>
      </c>
      <c r="I186" s="74">
        <v>4131.18</v>
      </c>
      <c r="J186" s="35">
        <v>1</v>
      </c>
      <c r="K186" s="35"/>
      <c r="L186" s="36"/>
      <c r="M186" s="31">
        <f t="shared" si="4"/>
        <v>1</v>
      </c>
      <c r="N186" s="92">
        <f t="shared" si="5"/>
        <v>4131.18</v>
      </c>
    </row>
    <row r="187" spans="1:14" x14ac:dyDescent="0.25">
      <c r="A187" s="1"/>
      <c r="B187" s="71" t="s">
        <v>25</v>
      </c>
      <c r="C187" s="33" t="s">
        <v>55</v>
      </c>
      <c r="D187" s="33" t="s">
        <v>55</v>
      </c>
      <c r="E187" s="71">
        <v>44103103</v>
      </c>
      <c r="F187" s="34" t="s">
        <v>242</v>
      </c>
      <c r="G187" s="25" t="s">
        <v>24</v>
      </c>
      <c r="H187" s="73">
        <v>7080</v>
      </c>
      <c r="I187" s="74">
        <v>7080</v>
      </c>
      <c r="J187" s="35">
        <v>1</v>
      </c>
      <c r="K187" s="35"/>
      <c r="L187" s="36"/>
      <c r="M187" s="31">
        <f t="shared" si="4"/>
        <v>1</v>
      </c>
      <c r="N187" s="92">
        <f t="shared" si="5"/>
        <v>7080</v>
      </c>
    </row>
    <row r="188" spans="1:14" x14ac:dyDescent="0.25">
      <c r="A188" s="1"/>
      <c r="B188" s="71" t="s">
        <v>25</v>
      </c>
      <c r="C188" s="33" t="s">
        <v>28</v>
      </c>
      <c r="D188" s="33" t="s">
        <v>28</v>
      </c>
      <c r="E188" s="71">
        <v>44103103</v>
      </c>
      <c r="F188" s="34" t="s">
        <v>243</v>
      </c>
      <c r="G188" s="25" t="s">
        <v>24</v>
      </c>
      <c r="H188" s="73">
        <v>8260</v>
      </c>
      <c r="I188" s="74">
        <v>16520</v>
      </c>
      <c r="J188" s="35">
        <v>2</v>
      </c>
      <c r="K188" s="35">
        <v>9</v>
      </c>
      <c r="L188" s="36">
        <v>11</v>
      </c>
      <c r="M188" s="31">
        <f t="shared" si="4"/>
        <v>0</v>
      </c>
      <c r="N188" s="32">
        <f t="shared" si="5"/>
        <v>0</v>
      </c>
    </row>
    <row r="189" spans="1:14" x14ac:dyDescent="0.25">
      <c r="A189" s="1"/>
      <c r="B189" s="71" t="s">
        <v>25</v>
      </c>
      <c r="C189" s="33" t="s">
        <v>55</v>
      </c>
      <c r="D189" s="33" t="s">
        <v>55</v>
      </c>
      <c r="E189" s="71">
        <v>44103103</v>
      </c>
      <c r="F189" s="34" t="s">
        <v>244</v>
      </c>
      <c r="G189" s="25" t="s">
        <v>24</v>
      </c>
      <c r="H189" s="73">
        <v>5310</v>
      </c>
      <c r="I189" s="74">
        <v>0</v>
      </c>
      <c r="J189" s="35">
        <v>0</v>
      </c>
      <c r="K189" s="35">
        <v>3</v>
      </c>
      <c r="L189" s="36">
        <v>3</v>
      </c>
      <c r="M189" s="31">
        <f t="shared" si="4"/>
        <v>0</v>
      </c>
      <c r="N189" s="32">
        <f t="shared" si="5"/>
        <v>0</v>
      </c>
    </row>
    <row r="190" spans="1:14" x14ac:dyDescent="0.25">
      <c r="A190" s="1"/>
      <c r="B190" s="71" t="s">
        <v>25</v>
      </c>
      <c r="C190" s="33" t="s">
        <v>28</v>
      </c>
      <c r="D190" s="33" t="s">
        <v>28</v>
      </c>
      <c r="E190" s="71">
        <v>44103103</v>
      </c>
      <c r="F190" s="56" t="s">
        <v>245</v>
      </c>
      <c r="G190" s="21" t="s">
        <v>24</v>
      </c>
      <c r="H190" s="86">
        <v>4602</v>
      </c>
      <c r="I190" s="74">
        <v>4602</v>
      </c>
      <c r="J190" s="35">
        <v>1</v>
      </c>
      <c r="K190" s="35">
        <v>2</v>
      </c>
      <c r="L190" s="36">
        <v>2</v>
      </c>
      <c r="M190" s="31">
        <f t="shared" si="4"/>
        <v>1</v>
      </c>
      <c r="N190" s="32">
        <f t="shared" si="5"/>
        <v>4602</v>
      </c>
    </row>
    <row r="191" spans="1:14" x14ac:dyDescent="0.25">
      <c r="A191" s="1"/>
      <c r="B191" s="71" t="s">
        <v>25</v>
      </c>
      <c r="C191" s="25" t="s">
        <v>28</v>
      </c>
      <c r="D191" s="25" t="s">
        <v>28</v>
      </c>
      <c r="E191" s="71">
        <v>44103103</v>
      </c>
      <c r="F191" s="89" t="s">
        <v>246</v>
      </c>
      <c r="G191" s="79" t="s">
        <v>24</v>
      </c>
      <c r="H191" s="86">
        <v>6720.1</v>
      </c>
      <c r="I191" s="74">
        <v>6720.1</v>
      </c>
      <c r="J191" s="35">
        <v>1</v>
      </c>
      <c r="K191" s="35"/>
      <c r="L191" s="36"/>
      <c r="M191" s="31">
        <f t="shared" si="4"/>
        <v>1</v>
      </c>
      <c r="N191" s="32">
        <f>SUM(M191*H191)</f>
        <v>6720.1</v>
      </c>
    </row>
    <row r="192" spans="1:14" x14ac:dyDescent="0.25">
      <c r="A192" s="1"/>
      <c r="B192" s="71" t="s">
        <v>25</v>
      </c>
      <c r="C192" s="25" t="s">
        <v>28</v>
      </c>
      <c r="D192" s="25" t="s">
        <v>28</v>
      </c>
      <c r="E192" s="71">
        <v>44103103</v>
      </c>
      <c r="F192" s="89" t="s">
        <v>247</v>
      </c>
      <c r="G192" s="79" t="s">
        <v>24</v>
      </c>
      <c r="H192" s="86">
        <v>6720.1</v>
      </c>
      <c r="I192" s="74">
        <v>13440.2</v>
      </c>
      <c r="J192" s="35">
        <v>2</v>
      </c>
      <c r="K192" s="35"/>
      <c r="L192" s="36"/>
      <c r="M192" s="31">
        <f t="shared" si="4"/>
        <v>2</v>
      </c>
      <c r="N192" s="32">
        <f t="shared" si="5"/>
        <v>13440.2</v>
      </c>
    </row>
    <row r="193" spans="1:14" x14ac:dyDescent="0.25">
      <c r="A193" s="1"/>
      <c r="B193" s="21" t="s">
        <v>25</v>
      </c>
      <c r="C193" s="59" t="s">
        <v>28</v>
      </c>
      <c r="D193" s="59" t="s">
        <v>28</v>
      </c>
      <c r="E193" s="21">
        <v>44103103</v>
      </c>
      <c r="F193" s="34" t="s">
        <v>248</v>
      </c>
      <c r="G193" s="25" t="s">
        <v>24</v>
      </c>
      <c r="H193" s="26">
        <v>7195.05</v>
      </c>
      <c r="I193" s="27">
        <v>14390.1</v>
      </c>
      <c r="J193" s="35">
        <v>2</v>
      </c>
      <c r="K193" s="35"/>
      <c r="L193" s="36"/>
      <c r="M193" s="31">
        <f t="shared" si="4"/>
        <v>2</v>
      </c>
      <c r="N193" s="32">
        <f t="shared" si="5"/>
        <v>14390.1</v>
      </c>
    </row>
    <row r="194" spans="1:14" x14ac:dyDescent="0.25">
      <c r="A194" s="1"/>
      <c r="B194" s="71" t="s">
        <v>25</v>
      </c>
      <c r="C194" s="33" t="s">
        <v>28</v>
      </c>
      <c r="D194" s="33" t="s">
        <v>28</v>
      </c>
      <c r="E194" s="71">
        <v>44103103</v>
      </c>
      <c r="F194" s="34" t="s">
        <v>249</v>
      </c>
      <c r="G194" s="25" t="s">
        <v>24</v>
      </c>
      <c r="H194" s="73">
        <v>0</v>
      </c>
      <c r="I194" s="74">
        <v>0</v>
      </c>
      <c r="J194" s="35">
        <v>0</v>
      </c>
      <c r="K194" s="35"/>
      <c r="L194" s="36"/>
      <c r="M194" s="31">
        <f t="shared" si="4"/>
        <v>0</v>
      </c>
      <c r="N194" s="32">
        <f t="shared" si="5"/>
        <v>0</v>
      </c>
    </row>
    <row r="195" spans="1:14" x14ac:dyDescent="0.25">
      <c r="A195" s="1"/>
      <c r="B195" s="71" t="s">
        <v>25</v>
      </c>
      <c r="C195" s="33" t="s">
        <v>250</v>
      </c>
      <c r="D195" s="33" t="s">
        <v>250</v>
      </c>
      <c r="E195" s="71">
        <v>44103103</v>
      </c>
      <c r="F195" s="34" t="s">
        <v>251</v>
      </c>
      <c r="G195" s="25" t="s">
        <v>24</v>
      </c>
      <c r="H195" s="73">
        <v>0</v>
      </c>
      <c r="I195" s="74">
        <v>0</v>
      </c>
      <c r="J195" s="35">
        <v>0</v>
      </c>
      <c r="K195" s="35"/>
      <c r="L195" s="36"/>
      <c r="M195" s="31">
        <f t="shared" si="4"/>
        <v>0</v>
      </c>
      <c r="N195" s="32">
        <f t="shared" si="5"/>
        <v>0</v>
      </c>
    </row>
    <row r="196" spans="1:14" x14ac:dyDescent="0.25">
      <c r="A196" s="1"/>
      <c r="B196" s="21" t="s">
        <v>25</v>
      </c>
      <c r="C196" s="33" t="s">
        <v>28</v>
      </c>
      <c r="D196" s="33" t="s">
        <v>28</v>
      </c>
      <c r="E196" s="21">
        <v>44103103</v>
      </c>
      <c r="F196" s="34" t="s">
        <v>252</v>
      </c>
      <c r="G196" s="25" t="s">
        <v>24</v>
      </c>
      <c r="H196" s="26">
        <v>29736</v>
      </c>
      <c r="I196" s="27">
        <v>118944</v>
      </c>
      <c r="J196" s="35">
        <v>4</v>
      </c>
      <c r="K196" s="35"/>
      <c r="L196" s="36"/>
      <c r="M196" s="31">
        <f t="shared" si="4"/>
        <v>4</v>
      </c>
      <c r="N196" s="32">
        <f t="shared" si="5"/>
        <v>118944</v>
      </c>
    </row>
    <row r="197" spans="1:14" x14ac:dyDescent="0.25">
      <c r="A197" s="1"/>
      <c r="B197" s="21" t="s">
        <v>25</v>
      </c>
      <c r="C197" s="33" t="s">
        <v>253</v>
      </c>
      <c r="D197" s="33" t="s">
        <v>253</v>
      </c>
      <c r="E197" s="21">
        <v>44103103</v>
      </c>
      <c r="F197" s="34" t="s">
        <v>254</v>
      </c>
      <c r="G197" s="25" t="s">
        <v>24</v>
      </c>
      <c r="H197" s="26">
        <v>10590.5</v>
      </c>
      <c r="I197" s="27">
        <v>21181</v>
      </c>
      <c r="J197" s="35">
        <v>2</v>
      </c>
      <c r="K197" s="35"/>
      <c r="L197" s="36"/>
      <c r="M197" s="31">
        <f t="shared" si="4"/>
        <v>2</v>
      </c>
      <c r="N197" s="32">
        <f t="shared" si="5"/>
        <v>21181</v>
      </c>
    </row>
    <row r="198" spans="1:14" x14ac:dyDescent="0.25">
      <c r="A198" s="1"/>
      <c r="B198" s="21" t="s">
        <v>25</v>
      </c>
      <c r="C198" s="25" t="s">
        <v>28</v>
      </c>
      <c r="D198" s="25" t="s">
        <v>28</v>
      </c>
      <c r="E198" s="21">
        <v>44103103</v>
      </c>
      <c r="F198" s="34" t="s">
        <v>255</v>
      </c>
      <c r="G198" s="25" t="s">
        <v>24</v>
      </c>
      <c r="H198" s="26">
        <v>1037.92</v>
      </c>
      <c r="I198" s="27">
        <v>1037.92</v>
      </c>
      <c r="J198" s="35">
        <v>1</v>
      </c>
      <c r="K198" s="35"/>
      <c r="L198" s="36"/>
      <c r="M198" s="31">
        <f t="shared" si="4"/>
        <v>1</v>
      </c>
      <c r="N198" s="32">
        <f>SUM(M198*H198)</f>
        <v>1037.92</v>
      </c>
    </row>
    <row r="199" spans="1:14" x14ac:dyDescent="0.25">
      <c r="A199" s="1"/>
      <c r="B199" s="21" t="s">
        <v>25</v>
      </c>
      <c r="C199" s="25" t="s">
        <v>28</v>
      </c>
      <c r="D199" s="25" t="s">
        <v>28</v>
      </c>
      <c r="E199" s="21">
        <v>44103103</v>
      </c>
      <c r="F199" s="34" t="s">
        <v>256</v>
      </c>
      <c r="G199" s="25" t="s">
        <v>24</v>
      </c>
      <c r="H199" s="26">
        <v>1805.4</v>
      </c>
      <c r="I199" s="27">
        <v>1805.4</v>
      </c>
      <c r="J199" s="35">
        <v>1</v>
      </c>
      <c r="K199" s="35"/>
      <c r="L199" s="36"/>
      <c r="M199" s="31">
        <f t="shared" si="4"/>
        <v>1</v>
      </c>
      <c r="N199" s="32">
        <f t="shared" si="5"/>
        <v>1805.4</v>
      </c>
    </row>
    <row r="200" spans="1:14" x14ac:dyDescent="0.25">
      <c r="A200" s="1"/>
      <c r="B200" s="21" t="s">
        <v>25</v>
      </c>
      <c r="C200" s="33" t="s">
        <v>28</v>
      </c>
      <c r="D200" s="33" t="s">
        <v>28</v>
      </c>
      <c r="E200" s="21">
        <v>44103103</v>
      </c>
      <c r="F200" s="34" t="s">
        <v>257</v>
      </c>
      <c r="G200" s="25" t="s">
        <v>24</v>
      </c>
      <c r="H200" s="26">
        <v>0</v>
      </c>
      <c r="I200" s="27">
        <v>0</v>
      </c>
      <c r="J200" s="35">
        <v>0</v>
      </c>
      <c r="K200" s="35"/>
      <c r="L200" s="36"/>
      <c r="M200" s="31">
        <f t="shared" si="4"/>
        <v>0</v>
      </c>
      <c r="N200" s="32">
        <f t="shared" si="5"/>
        <v>0</v>
      </c>
    </row>
    <row r="201" spans="1:14" x14ac:dyDescent="0.25">
      <c r="A201" s="1"/>
      <c r="B201" s="93" t="s">
        <v>25</v>
      </c>
      <c r="C201" s="94" t="s">
        <v>28</v>
      </c>
      <c r="D201" s="94" t="s">
        <v>28</v>
      </c>
      <c r="E201" s="93">
        <v>44103103</v>
      </c>
      <c r="F201" s="95" t="s">
        <v>258</v>
      </c>
      <c r="G201" s="96" t="s">
        <v>24</v>
      </c>
      <c r="H201" s="97">
        <v>5487</v>
      </c>
      <c r="I201" s="98">
        <v>10974</v>
      </c>
      <c r="J201" s="99">
        <v>2</v>
      </c>
      <c r="K201" s="99"/>
      <c r="L201" s="36"/>
      <c r="M201" s="31">
        <f t="shared" si="4"/>
        <v>2</v>
      </c>
      <c r="N201" s="32">
        <f t="shared" si="5"/>
        <v>10974</v>
      </c>
    </row>
    <row r="202" spans="1:14" x14ac:dyDescent="0.25">
      <c r="A202" s="1"/>
      <c r="B202" s="93" t="s">
        <v>25</v>
      </c>
      <c r="C202" s="96" t="s">
        <v>250</v>
      </c>
      <c r="D202" s="96" t="s">
        <v>250</v>
      </c>
      <c r="E202" s="93">
        <v>44103103</v>
      </c>
      <c r="F202" s="95" t="s">
        <v>259</v>
      </c>
      <c r="G202" s="96" t="s">
        <v>24</v>
      </c>
      <c r="H202" s="97">
        <v>11800</v>
      </c>
      <c r="I202" s="98">
        <v>11800</v>
      </c>
      <c r="J202" s="99">
        <v>1</v>
      </c>
      <c r="K202" s="99">
        <v>3</v>
      </c>
      <c r="L202" s="36">
        <v>3</v>
      </c>
      <c r="M202" s="31">
        <f t="shared" si="4"/>
        <v>1</v>
      </c>
      <c r="N202" s="32">
        <f t="shared" si="5"/>
        <v>11800</v>
      </c>
    </row>
    <row r="203" spans="1:14" x14ac:dyDescent="0.25">
      <c r="A203" s="1"/>
      <c r="B203" s="21" t="s">
        <v>25</v>
      </c>
      <c r="C203" s="100" t="s">
        <v>250</v>
      </c>
      <c r="D203" s="100" t="s">
        <v>250</v>
      </c>
      <c r="E203" s="79">
        <v>44103103</v>
      </c>
      <c r="F203" s="34" t="s">
        <v>260</v>
      </c>
      <c r="G203" s="25" t="s">
        <v>24</v>
      </c>
      <c r="H203" s="26">
        <v>18408</v>
      </c>
      <c r="I203" s="81">
        <v>36816</v>
      </c>
      <c r="J203" s="35">
        <v>2</v>
      </c>
      <c r="K203" s="35">
        <v>4</v>
      </c>
      <c r="L203" s="36">
        <v>4</v>
      </c>
      <c r="M203" s="31">
        <f t="shared" si="4"/>
        <v>2</v>
      </c>
      <c r="N203" s="32">
        <f>SUM(M203*H203)</f>
        <v>36816</v>
      </c>
    </row>
    <row r="204" spans="1:14" x14ac:dyDescent="0.25">
      <c r="A204" s="1"/>
      <c r="B204" s="101" t="s">
        <v>25</v>
      </c>
      <c r="C204" s="102" t="s">
        <v>250</v>
      </c>
      <c r="D204" s="102" t="s">
        <v>250</v>
      </c>
      <c r="E204" s="103">
        <v>44103103</v>
      </c>
      <c r="F204" s="104" t="s">
        <v>261</v>
      </c>
      <c r="G204" s="105" t="s">
        <v>24</v>
      </c>
      <c r="H204" s="106">
        <v>17346</v>
      </c>
      <c r="I204" s="107">
        <v>34692</v>
      </c>
      <c r="J204" s="108">
        <v>2</v>
      </c>
      <c r="K204" s="108">
        <v>4</v>
      </c>
      <c r="L204" s="36">
        <v>4</v>
      </c>
      <c r="M204" s="31">
        <f t="shared" si="4"/>
        <v>2</v>
      </c>
      <c r="N204" s="32">
        <f t="shared" si="5"/>
        <v>34692</v>
      </c>
    </row>
    <row r="205" spans="1:14" x14ac:dyDescent="0.25">
      <c r="A205" s="1"/>
      <c r="B205" s="109" t="s">
        <v>25</v>
      </c>
      <c r="C205" s="25" t="s">
        <v>250</v>
      </c>
      <c r="D205" s="25" t="s">
        <v>250</v>
      </c>
      <c r="E205" s="103">
        <v>44103103</v>
      </c>
      <c r="F205" s="34" t="s">
        <v>262</v>
      </c>
      <c r="G205" s="25" t="s">
        <v>24</v>
      </c>
      <c r="H205" s="26">
        <v>17346</v>
      </c>
      <c r="I205" s="81">
        <v>34692</v>
      </c>
      <c r="J205" s="35">
        <v>2</v>
      </c>
      <c r="K205" s="35">
        <v>4</v>
      </c>
      <c r="L205" s="36">
        <v>4</v>
      </c>
      <c r="M205" s="31">
        <f t="shared" si="4"/>
        <v>2</v>
      </c>
      <c r="N205" s="32">
        <f t="shared" si="5"/>
        <v>34692</v>
      </c>
    </row>
    <row r="206" spans="1:14" x14ac:dyDescent="0.25">
      <c r="A206" s="1"/>
      <c r="B206" s="21" t="s">
        <v>25</v>
      </c>
      <c r="C206" s="110" t="s">
        <v>28</v>
      </c>
      <c r="D206" s="110" t="s">
        <v>28</v>
      </c>
      <c r="E206" s="79">
        <v>44103103</v>
      </c>
      <c r="F206" s="24" t="s">
        <v>263</v>
      </c>
      <c r="G206" s="25" t="s">
        <v>24</v>
      </c>
      <c r="H206" s="26">
        <v>0</v>
      </c>
      <c r="I206" s="74">
        <v>0</v>
      </c>
      <c r="J206" s="35">
        <v>0</v>
      </c>
      <c r="K206" s="35"/>
      <c r="L206" s="36"/>
      <c r="M206" s="31">
        <f t="shared" ref="M206:M272" si="6">SUM(J206+K206-L206)</f>
        <v>0</v>
      </c>
      <c r="N206" s="32">
        <f t="shared" ref="N206:N272" si="7">SUM(M206*H206)</f>
        <v>0</v>
      </c>
    </row>
    <row r="207" spans="1:14" x14ac:dyDescent="0.25">
      <c r="A207" s="1"/>
      <c r="B207" s="21" t="s">
        <v>264</v>
      </c>
      <c r="C207" s="110" t="s">
        <v>55</v>
      </c>
      <c r="D207" s="110" t="s">
        <v>55</v>
      </c>
      <c r="E207" s="79">
        <v>50202301</v>
      </c>
      <c r="F207" s="34" t="s">
        <v>265</v>
      </c>
      <c r="G207" s="25" t="s">
        <v>24</v>
      </c>
      <c r="H207" s="26">
        <v>57.82</v>
      </c>
      <c r="I207" s="74">
        <v>0</v>
      </c>
      <c r="J207" s="35">
        <v>0</v>
      </c>
      <c r="K207" s="35">
        <v>126</v>
      </c>
      <c r="L207" s="36">
        <v>126</v>
      </c>
      <c r="M207" s="31">
        <f t="shared" si="6"/>
        <v>0</v>
      </c>
      <c r="N207" s="32">
        <f t="shared" si="7"/>
        <v>0</v>
      </c>
    </row>
    <row r="208" spans="1:14" x14ac:dyDescent="0.25">
      <c r="A208" s="1"/>
      <c r="B208" s="21" t="s">
        <v>264</v>
      </c>
      <c r="C208" s="110" t="s">
        <v>55</v>
      </c>
      <c r="D208" s="110" t="s">
        <v>55</v>
      </c>
      <c r="E208" s="79">
        <v>50202301</v>
      </c>
      <c r="F208" s="34" t="s">
        <v>266</v>
      </c>
      <c r="G208" s="25" t="s">
        <v>267</v>
      </c>
      <c r="H208" s="26">
        <v>288.45999999999998</v>
      </c>
      <c r="I208" s="81">
        <v>0</v>
      </c>
      <c r="J208" s="35">
        <v>21</v>
      </c>
      <c r="K208" s="35">
        <v>100</v>
      </c>
      <c r="L208" s="58">
        <v>121</v>
      </c>
      <c r="M208" s="31">
        <f t="shared" si="6"/>
        <v>0</v>
      </c>
      <c r="N208" s="32">
        <f t="shared" si="7"/>
        <v>0</v>
      </c>
    </row>
    <row r="209" spans="1:15" x14ac:dyDescent="0.25">
      <c r="A209" s="1"/>
      <c r="B209" s="21" t="s">
        <v>264</v>
      </c>
      <c r="C209" s="100" t="s">
        <v>40</v>
      </c>
      <c r="D209" s="100" t="s">
        <v>40</v>
      </c>
      <c r="E209" s="79">
        <v>50202310</v>
      </c>
      <c r="F209" s="34" t="s">
        <v>268</v>
      </c>
      <c r="G209" s="25" t="s">
        <v>24</v>
      </c>
      <c r="H209" s="26">
        <v>196</v>
      </c>
      <c r="I209" s="81">
        <v>0</v>
      </c>
      <c r="J209" s="35">
        <v>0</v>
      </c>
      <c r="K209" s="35">
        <v>306</v>
      </c>
      <c r="L209" s="58">
        <v>306</v>
      </c>
      <c r="M209" s="31">
        <f t="shared" si="6"/>
        <v>0</v>
      </c>
      <c r="N209" s="32">
        <f t="shared" si="7"/>
        <v>0</v>
      </c>
    </row>
    <row r="210" spans="1:15" x14ac:dyDescent="0.25">
      <c r="A210" s="1"/>
      <c r="B210" s="21" t="s">
        <v>264</v>
      </c>
      <c r="C210" s="100" t="s">
        <v>40</v>
      </c>
      <c r="D210" s="100" t="s">
        <v>40</v>
      </c>
      <c r="E210" s="79">
        <v>50202310</v>
      </c>
      <c r="F210" s="34" t="s">
        <v>269</v>
      </c>
      <c r="G210" s="25" t="s">
        <v>24</v>
      </c>
      <c r="H210" s="26">
        <v>307.69</v>
      </c>
      <c r="I210" s="81">
        <v>10769.15</v>
      </c>
      <c r="J210" s="35">
        <v>35</v>
      </c>
      <c r="K210" s="35">
        <v>100</v>
      </c>
      <c r="L210" s="58">
        <v>135</v>
      </c>
      <c r="M210" s="31">
        <f t="shared" si="6"/>
        <v>0</v>
      </c>
      <c r="N210" s="32">
        <f t="shared" si="7"/>
        <v>0</v>
      </c>
    </row>
    <row r="211" spans="1:15" x14ac:dyDescent="0.25">
      <c r="A211" s="9"/>
      <c r="B211" s="38" t="s">
        <v>264</v>
      </c>
      <c r="C211" s="100" t="s">
        <v>270</v>
      </c>
      <c r="D211" s="100" t="s">
        <v>270</v>
      </c>
      <c r="E211" s="38">
        <v>50202301</v>
      </c>
      <c r="F211" s="40" t="s">
        <v>271</v>
      </c>
      <c r="G211" s="38" t="s">
        <v>272</v>
      </c>
      <c r="H211" s="41">
        <v>40</v>
      </c>
      <c r="I211" s="42">
        <v>0</v>
      </c>
      <c r="J211" s="43">
        <v>0</v>
      </c>
      <c r="K211" s="43"/>
      <c r="L211" s="66"/>
      <c r="M211" s="31">
        <f t="shared" si="6"/>
        <v>0</v>
      </c>
      <c r="N211" s="32">
        <f t="shared" si="7"/>
        <v>0</v>
      </c>
    </row>
    <row r="212" spans="1:15" x14ac:dyDescent="0.25">
      <c r="A212" s="1"/>
      <c r="B212" s="21" t="s">
        <v>273</v>
      </c>
      <c r="C212" s="100" t="s">
        <v>102</v>
      </c>
      <c r="D212" s="100" t="s">
        <v>102</v>
      </c>
      <c r="E212" s="79">
        <v>12352104</v>
      </c>
      <c r="F212" s="34" t="s">
        <v>274</v>
      </c>
      <c r="G212" s="25" t="s">
        <v>275</v>
      </c>
      <c r="H212" s="26">
        <v>915.68</v>
      </c>
      <c r="I212" s="81">
        <v>0</v>
      </c>
      <c r="J212" s="35">
        <v>0</v>
      </c>
      <c r="K212" s="35"/>
      <c r="L212" s="36"/>
      <c r="M212" s="31">
        <f t="shared" si="6"/>
        <v>0</v>
      </c>
      <c r="N212" s="32">
        <f t="shared" si="7"/>
        <v>0</v>
      </c>
    </row>
    <row r="213" spans="1:15" x14ac:dyDescent="0.25">
      <c r="A213" s="9"/>
      <c r="B213" s="38" t="s">
        <v>276</v>
      </c>
      <c r="C213" s="100" t="s">
        <v>277</v>
      </c>
      <c r="D213" s="100" t="s">
        <v>277</v>
      </c>
      <c r="E213" s="38">
        <v>47131706</v>
      </c>
      <c r="F213" s="40" t="s">
        <v>278</v>
      </c>
      <c r="G213" s="38" t="s">
        <v>24</v>
      </c>
      <c r="H213" s="41">
        <v>979.4</v>
      </c>
      <c r="I213" s="42">
        <v>7835.2</v>
      </c>
      <c r="J213" s="43">
        <v>8</v>
      </c>
      <c r="K213" s="43">
        <v>35</v>
      </c>
      <c r="L213" s="66">
        <v>36</v>
      </c>
      <c r="M213" s="31">
        <f t="shared" si="6"/>
        <v>7</v>
      </c>
      <c r="N213" s="32">
        <f t="shared" si="7"/>
        <v>6855.8</v>
      </c>
    </row>
    <row r="214" spans="1:15" x14ac:dyDescent="0.25">
      <c r="A214" s="1"/>
      <c r="B214" s="21" t="s">
        <v>276</v>
      </c>
      <c r="C214" s="100" t="s">
        <v>277</v>
      </c>
      <c r="D214" s="100" t="s">
        <v>277</v>
      </c>
      <c r="E214" s="79">
        <v>47131706</v>
      </c>
      <c r="F214" s="34" t="s">
        <v>279</v>
      </c>
      <c r="G214" s="25" t="s">
        <v>24</v>
      </c>
      <c r="H214" s="26">
        <v>188.8</v>
      </c>
      <c r="I214" s="81">
        <v>0</v>
      </c>
      <c r="J214" s="35">
        <v>2</v>
      </c>
      <c r="K214" s="35">
        <v>118</v>
      </c>
      <c r="L214" s="36">
        <v>120</v>
      </c>
      <c r="M214" s="31">
        <f>SUM(J214+K214-L214)</f>
        <v>0</v>
      </c>
      <c r="N214" s="32">
        <f t="shared" si="7"/>
        <v>0</v>
      </c>
    </row>
    <row r="215" spans="1:15" x14ac:dyDescent="0.25">
      <c r="A215" s="1"/>
      <c r="B215" s="21" t="s">
        <v>280</v>
      </c>
      <c r="C215" s="100" t="s">
        <v>157</v>
      </c>
      <c r="D215" s="100" t="s">
        <v>157</v>
      </c>
      <c r="E215" s="79">
        <v>52151644</v>
      </c>
      <c r="F215" s="34" t="s">
        <v>281</v>
      </c>
      <c r="G215" s="25" t="s">
        <v>24</v>
      </c>
      <c r="H215" s="26">
        <v>56.64</v>
      </c>
      <c r="I215" s="81">
        <v>0</v>
      </c>
      <c r="J215" s="35">
        <v>0</v>
      </c>
      <c r="K215" s="35"/>
      <c r="L215" s="36"/>
      <c r="M215" s="31">
        <f t="shared" si="6"/>
        <v>0</v>
      </c>
      <c r="N215" s="32">
        <f t="shared" si="7"/>
        <v>0</v>
      </c>
    </row>
    <row r="216" spans="1:15" x14ac:dyDescent="0.25">
      <c r="A216" s="9"/>
      <c r="B216" s="38" t="s">
        <v>264</v>
      </c>
      <c r="C216" s="38" t="s">
        <v>55</v>
      </c>
      <c r="D216" s="38" t="s">
        <v>55</v>
      </c>
      <c r="E216" s="38">
        <v>50161509</v>
      </c>
      <c r="F216" s="40" t="s">
        <v>282</v>
      </c>
      <c r="G216" s="38" t="s">
        <v>187</v>
      </c>
      <c r="H216" s="41">
        <v>316.77</v>
      </c>
      <c r="I216" s="42">
        <v>19323.14</v>
      </c>
      <c r="J216" s="43">
        <v>61</v>
      </c>
      <c r="K216" s="43">
        <v>258</v>
      </c>
      <c r="L216" s="66">
        <v>271</v>
      </c>
      <c r="M216" s="31">
        <f t="shared" si="6"/>
        <v>48</v>
      </c>
      <c r="N216" s="32">
        <v>15205.09</v>
      </c>
    </row>
    <row r="217" spans="1:15" x14ac:dyDescent="0.25">
      <c r="A217" s="1"/>
      <c r="B217" s="21" t="s">
        <v>264</v>
      </c>
      <c r="C217" s="100" t="s">
        <v>277</v>
      </c>
      <c r="D217" s="100" t="s">
        <v>277</v>
      </c>
      <c r="E217" s="79">
        <v>50161509</v>
      </c>
      <c r="F217" s="34" t="s">
        <v>283</v>
      </c>
      <c r="G217" s="25" t="s">
        <v>34</v>
      </c>
      <c r="H217" s="26">
        <v>1482.2550000000001</v>
      </c>
      <c r="I217" s="81">
        <v>0</v>
      </c>
      <c r="J217" s="35">
        <v>0</v>
      </c>
      <c r="K217" s="35"/>
      <c r="L217" s="36"/>
      <c r="M217" s="31">
        <f t="shared" si="6"/>
        <v>0</v>
      </c>
      <c r="N217" s="32">
        <f t="shared" si="7"/>
        <v>0</v>
      </c>
    </row>
    <row r="218" spans="1:15" x14ac:dyDescent="0.25">
      <c r="A218" s="1"/>
      <c r="B218" s="21" t="s">
        <v>276</v>
      </c>
      <c r="C218" s="100" t="s">
        <v>277</v>
      </c>
      <c r="D218" s="100" t="s">
        <v>277</v>
      </c>
      <c r="E218" s="79">
        <v>47131807</v>
      </c>
      <c r="F218" s="34" t="s">
        <v>284</v>
      </c>
      <c r="G218" s="25" t="s">
        <v>275</v>
      </c>
      <c r="H218" s="26">
        <v>357.54</v>
      </c>
      <c r="I218" s="81">
        <v>6078.18</v>
      </c>
      <c r="J218" s="35">
        <v>17</v>
      </c>
      <c r="K218" s="35">
        <v>71</v>
      </c>
      <c r="L218" s="36">
        <v>75</v>
      </c>
      <c r="M218" s="31">
        <f t="shared" si="6"/>
        <v>13</v>
      </c>
      <c r="N218" s="32">
        <f t="shared" si="7"/>
        <v>4648.0200000000004</v>
      </c>
      <c r="O218" s="20"/>
    </row>
    <row r="219" spans="1:15" x14ac:dyDescent="0.25">
      <c r="A219" s="1"/>
      <c r="B219" s="21" t="s">
        <v>276</v>
      </c>
      <c r="C219" s="25" t="s">
        <v>277</v>
      </c>
      <c r="D219" s="25" t="s">
        <v>277</v>
      </c>
      <c r="E219" s="79">
        <v>47121803</v>
      </c>
      <c r="F219" s="34" t="s">
        <v>285</v>
      </c>
      <c r="G219" s="25" t="s">
        <v>24</v>
      </c>
      <c r="H219" s="26">
        <v>0</v>
      </c>
      <c r="I219" s="81">
        <v>0</v>
      </c>
      <c r="J219" s="35">
        <v>0</v>
      </c>
      <c r="K219" s="35"/>
      <c r="L219" s="58"/>
      <c r="M219" s="31">
        <f t="shared" si="6"/>
        <v>0</v>
      </c>
      <c r="N219" s="32">
        <f t="shared" si="7"/>
        <v>0</v>
      </c>
      <c r="O219" s="20"/>
    </row>
    <row r="220" spans="1:15" x14ac:dyDescent="0.25">
      <c r="A220" s="1"/>
      <c r="B220" s="21" t="s">
        <v>276</v>
      </c>
      <c r="C220" s="100" t="s">
        <v>277</v>
      </c>
      <c r="D220" s="100" t="s">
        <v>277</v>
      </c>
      <c r="E220" s="79">
        <v>47121803</v>
      </c>
      <c r="F220" s="34" t="s">
        <v>286</v>
      </c>
      <c r="G220" s="25" t="s">
        <v>24</v>
      </c>
      <c r="H220" s="26">
        <v>0</v>
      </c>
      <c r="I220" s="81">
        <v>0</v>
      </c>
      <c r="J220" s="35">
        <v>0</v>
      </c>
      <c r="K220" s="35"/>
      <c r="L220" s="36"/>
      <c r="M220" s="31">
        <f t="shared" si="6"/>
        <v>0</v>
      </c>
      <c r="N220" s="32">
        <f t="shared" si="7"/>
        <v>0</v>
      </c>
      <c r="O220" s="20"/>
    </row>
    <row r="221" spans="1:15" x14ac:dyDescent="0.25">
      <c r="A221" s="1"/>
      <c r="B221" s="21" t="s">
        <v>264</v>
      </c>
      <c r="C221" s="100" t="s">
        <v>55</v>
      </c>
      <c r="D221" s="100" t="s">
        <v>55</v>
      </c>
      <c r="E221" s="79">
        <v>50201706</v>
      </c>
      <c r="F221" s="34" t="s">
        <v>287</v>
      </c>
      <c r="G221" s="25" t="s">
        <v>187</v>
      </c>
      <c r="H221" s="26">
        <v>517.79</v>
      </c>
      <c r="I221" s="81">
        <v>141961.56</v>
      </c>
      <c r="J221" s="35">
        <v>268</v>
      </c>
      <c r="K221" s="35">
        <v>300</v>
      </c>
      <c r="L221" s="36">
        <v>341</v>
      </c>
      <c r="M221" s="31">
        <f t="shared" si="6"/>
        <v>227</v>
      </c>
      <c r="N221" s="32">
        <v>117539.09</v>
      </c>
      <c r="O221" s="20"/>
    </row>
    <row r="222" spans="1:15" x14ac:dyDescent="0.25">
      <c r="A222" s="1"/>
      <c r="B222" s="21" t="s">
        <v>264</v>
      </c>
      <c r="C222" s="100" t="s">
        <v>38</v>
      </c>
      <c r="D222" s="100" t="s">
        <v>38</v>
      </c>
      <c r="E222" s="79">
        <v>50171552</v>
      </c>
      <c r="F222" s="34" t="s">
        <v>288</v>
      </c>
      <c r="G222" s="25" t="s">
        <v>34</v>
      </c>
      <c r="H222" s="26">
        <v>944</v>
      </c>
      <c r="I222" s="81">
        <v>0</v>
      </c>
      <c r="J222" s="35">
        <v>0</v>
      </c>
      <c r="K222" s="35"/>
      <c r="L222" s="36"/>
      <c r="M222" s="31">
        <f t="shared" si="6"/>
        <v>0</v>
      </c>
      <c r="N222" s="32">
        <f t="shared" si="7"/>
        <v>0</v>
      </c>
      <c r="O222" s="20"/>
    </row>
    <row r="223" spans="1:15" x14ac:dyDescent="0.25">
      <c r="A223" s="1"/>
      <c r="B223" s="21" t="s">
        <v>264</v>
      </c>
      <c r="C223" s="100" t="s">
        <v>58</v>
      </c>
      <c r="D223" s="100" t="s">
        <v>58</v>
      </c>
      <c r="E223" s="79">
        <v>50112002</v>
      </c>
      <c r="F223" s="34" t="s">
        <v>289</v>
      </c>
      <c r="G223" s="25" t="s">
        <v>24</v>
      </c>
      <c r="H223" s="26">
        <v>160</v>
      </c>
      <c r="I223" s="81">
        <v>0</v>
      </c>
      <c r="J223" s="35">
        <v>0</v>
      </c>
      <c r="K223" s="35"/>
      <c r="L223" s="36"/>
      <c r="M223" s="31">
        <f t="shared" si="6"/>
        <v>0</v>
      </c>
      <c r="N223" s="32">
        <f t="shared" si="7"/>
        <v>0</v>
      </c>
      <c r="O223" s="20"/>
    </row>
    <row r="224" spans="1:15" x14ac:dyDescent="0.25">
      <c r="A224" s="1"/>
      <c r="B224" s="21" t="s">
        <v>264</v>
      </c>
      <c r="C224" s="100" t="s">
        <v>270</v>
      </c>
      <c r="D224" s="100" t="s">
        <v>270</v>
      </c>
      <c r="E224" s="79">
        <v>15151515</v>
      </c>
      <c r="F224" s="34" t="s">
        <v>290</v>
      </c>
      <c r="G224" s="25" t="s">
        <v>24</v>
      </c>
      <c r="H224" s="26">
        <v>700</v>
      </c>
      <c r="I224" s="81">
        <v>0</v>
      </c>
      <c r="J224" s="35">
        <v>0</v>
      </c>
      <c r="K224" s="35"/>
      <c r="L224" s="36"/>
      <c r="M224" s="31">
        <f t="shared" si="6"/>
        <v>0</v>
      </c>
      <c r="N224" s="32">
        <f t="shared" si="7"/>
        <v>0</v>
      </c>
      <c r="O224" s="20"/>
    </row>
    <row r="225" spans="1:15" x14ac:dyDescent="0.25">
      <c r="A225" s="9"/>
      <c r="B225" s="38" t="s">
        <v>264</v>
      </c>
      <c r="C225" s="100" t="s">
        <v>277</v>
      </c>
      <c r="D225" s="100" t="s">
        <v>277</v>
      </c>
      <c r="E225" s="38">
        <v>50201714</v>
      </c>
      <c r="F225" s="40" t="s">
        <v>291</v>
      </c>
      <c r="G225" s="38" t="s">
        <v>292</v>
      </c>
      <c r="H225" s="41">
        <v>0</v>
      </c>
      <c r="I225" s="42">
        <v>0</v>
      </c>
      <c r="J225" s="43">
        <v>0</v>
      </c>
      <c r="K225" s="43"/>
      <c r="L225" s="66"/>
      <c r="M225" s="31">
        <f t="shared" si="6"/>
        <v>0</v>
      </c>
      <c r="N225" s="32">
        <f t="shared" si="7"/>
        <v>0</v>
      </c>
      <c r="O225" s="20"/>
    </row>
    <row r="226" spans="1:15" x14ac:dyDescent="0.25">
      <c r="A226" s="1"/>
      <c r="B226" s="109" t="s">
        <v>264</v>
      </c>
      <c r="C226" s="25" t="s">
        <v>277</v>
      </c>
      <c r="D226" s="25" t="s">
        <v>277</v>
      </c>
      <c r="E226" s="38">
        <v>50201714</v>
      </c>
      <c r="F226" s="34" t="s">
        <v>293</v>
      </c>
      <c r="G226" s="25" t="s">
        <v>292</v>
      </c>
      <c r="H226" s="26">
        <v>208.86</v>
      </c>
      <c r="I226" s="81">
        <v>0</v>
      </c>
      <c r="J226" s="35">
        <v>0</v>
      </c>
      <c r="K226" s="35"/>
      <c r="L226" s="36"/>
      <c r="M226" s="31">
        <f t="shared" si="6"/>
        <v>0</v>
      </c>
      <c r="N226" s="32">
        <f t="shared" si="7"/>
        <v>0</v>
      </c>
      <c r="O226" s="20"/>
    </row>
    <row r="227" spans="1:15" x14ac:dyDescent="0.25">
      <c r="A227" s="1"/>
      <c r="B227" s="21" t="s">
        <v>264</v>
      </c>
      <c r="C227" s="100" t="s">
        <v>55</v>
      </c>
      <c r="D227" s="100" t="s">
        <v>55</v>
      </c>
      <c r="E227" s="79">
        <v>50201714</v>
      </c>
      <c r="F227" s="34" t="s">
        <v>294</v>
      </c>
      <c r="G227" s="25" t="s">
        <v>24</v>
      </c>
      <c r="H227" s="26">
        <v>971.8</v>
      </c>
      <c r="I227" s="81">
        <v>971.8</v>
      </c>
      <c r="J227" s="35">
        <v>1</v>
      </c>
      <c r="K227" s="35">
        <v>30</v>
      </c>
      <c r="L227" s="36">
        <v>31</v>
      </c>
      <c r="M227" s="31">
        <f t="shared" si="6"/>
        <v>0</v>
      </c>
      <c r="N227" s="32">
        <f t="shared" si="7"/>
        <v>0</v>
      </c>
      <c r="O227" s="20"/>
    </row>
    <row r="228" spans="1:15" x14ac:dyDescent="0.25">
      <c r="A228" s="9"/>
      <c r="B228" s="38" t="s">
        <v>71</v>
      </c>
      <c r="C228" s="100" t="s">
        <v>277</v>
      </c>
      <c r="D228" s="100" t="s">
        <v>277</v>
      </c>
      <c r="E228" s="38">
        <v>47121804</v>
      </c>
      <c r="F228" s="40" t="s">
        <v>295</v>
      </c>
      <c r="G228" s="38" t="s">
        <v>296</v>
      </c>
      <c r="H228" s="41">
        <v>236</v>
      </c>
      <c r="I228" s="42">
        <v>0</v>
      </c>
      <c r="J228" s="43">
        <v>2</v>
      </c>
      <c r="K228" s="43">
        <v>6</v>
      </c>
      <c r="L228" s="66">
        <v>8</v>
      </c>
      <c r="M228" s="31">
        <f t="shared" si="6"/>
        <v>0</v>
      </c>
      <c r="N228" s="32">
        <f t="shared" si="7"/>
        <v>0</v>
      </c>
      <c r="O228" s="20"/>
    </row>
    <row r="229" spans="1:15" x14ac:dyDescent="0.25">
      <c r="A229" s="9"/>
      <c r="B229" s="38" t="s">
        <v>276</v>
      </c>
      <c r="C229" s="111" t="s">
        <v>277</v>
      </c>
      <c r="D229" s="111" t="s">
        <v>277</v>
      </c>
      <c r="E229" s="38">
        <v>47131804</v>
      </c>
      <c r="F229" s="40" t="s">
        <v>297</v>
      </c>
      <c r="G229" s="38" t="s">
        <v>275</v>
      </c>
      <c r="H229" s="41">
        <v>0</v>
      </c>
      <c r="I229" s="42">
        <v>0</v>
      </c>
      <c r="J229" s="43">
        <v>0</v>
      </c>
      <c r="K229" s="43"/>
      <c r="L229" s="44"/>
      <c r="M229" s="31">
        <f t="shared" si="6"/>
        <v>0</v>
      </c>
      <c r="N229" s="32">
        <f t="shared" si="7"/>
        <v>0</v>
      </c>
      <c r="O229" s="20"/>
    </row>
    <row r="230" spans="1:15" x14ac:dyDescent="0.25">
      <c r="A230" s="112"/>
      <c r="B230" s="38" t="s">
        <v>276</v>
      </c>
      <c r="C230" s="100" t="s">
        <v>277</v>
      </c>
      <c r="D230" s="100" t="s">
        <v>277</v>
      </c>
      <c r="E230" s="38">
        <v>47131803</v>
      </c>
      <c r="F230" s="40" t="s">
        <v>298</v>
      </c>
      <c r="G230" s="38" t="s">
        <v>275</v>
      </c>
      <c r="H230" s="41">
        <v>407.1</v>
      </c>
      <c r="I230" s="42">
        <v>4071</v>
      </c>
      <c r="J230" s="43">
        <v>10</v>
      </c>
      <c r="K230" s="43">
        <v>38</v>
      </c>
      <c r="L230" s="66">
        <v>44</v>
      </c>
      <c r="M230" s="31">
        <f t="shared" si="6"/>
        <v>4</v>
      </c>
      <c r="N230" s="32">
        <f t="shared" si="7"/>
        <v>1628.4</v>
      </c>
      <c r="O230" s="20"/>
    </row>
    <row r="231" spans="1:15" x14ac:dyDescent="0.25">
      <c r="A231" s="1"/>
      <c r="B231" s="21" t="s">
        <v>276</v>
      </c>
      <c r="C231" s="33" t="s">
        <v>102</v>
      </c>
      <c r="D231" s="33" t="s">
        <v>102</v>
      </c>
      <c r="E231" s="82">
        <v>42161622</v>
      </c>
      <c r="F231" s="51" t="s">
        <v>299</v>
      </c>
      <c r="G231" s="33" t="s">
        <v>292</v>
      </c>
      <c r="H231" s="52">
        <v>501.5</v>
      </c>
      <c r="I231" s="113">
        <v>0</v>
      </c>
      <c r="J231" s="54">
        <v>0</v>
      </c>
      <c r="K231" s="54"/>
      <c r="L231" s="55"/>
      <c r="M231" s="31">
        <f t="shared" si="6"/>
        <v>0</v>
      </c>
      <c r="N231" s="32">
        <f t="shared" si="7"/>
        <v>0</v>
      </c>
      <c r="O231" s="20"/>
    </row>
    <row r="232" spans="1:15" x14ac:dyDescent="0.25">
      <c r="A232" s="1"/>
      <c r="B232" s="21" t="s">
        <v>276</v>
      </c>
      <c r="C232" s="33" t="s">
        <v>277</v>
      </c>
      <c r="D232" s="33" t="s">
        <v>277</v>
      </c>
      <c r="E232" s="82">
        <v>47131805</v>
      </c>
      <c r="F232" s="51" t="s">
        <v>300</v>
      </c>
      <c r="G232" s="33" t="s">
        <v>301</v>
      </c>
      <c r="H232" s="52">
        <v>0</v>
      </c>
      <c r="I232" s="113">
        <v>0</v>
      </c>
      <c r="J232" s="54">
        <v>0</v>
      </c>
      <c r="K232" s="54"/>
      <c r="L232" s="76"/>
      <c r="M232" s="31">
        <f t="shared" si="6"/>
        <v>0</v>
      </c>
      <c r="N232" s="32">
        <f t="shared" si="7"/>
        <v>0</v>
      </c>
      <c r="O232" s="20"/>
    </row>
    <row r="233" spans="1:15" x14ac:dyDescent="0.25">
      <c r="A233" s="1"/>
      <c r="B233" s="21" t="s">
        <v>276</v>
      </c>
      <c r="C233" s="100" t="s">
        <v>277</v>
      </c>
      <c r="D233" s="100" t="s">
        <v>277</v>
      </c>
      <c r="E233" s="79">
        <v>47131805</v>
      </c>
      <c r="F233" s="34" t="s">
        <v>302</v>
      </c>
      <c r="G233" s="25" t="s">
        <v>187</v>
      </c>
      <c r="H233" s="26">
        <v>283.2</v>
      </c>
      <c r="I233" s="81">
        <v>566.4</v>
      </c>
      <c r="J233" s="35">
        <v>2</v>
      </c>
      <c r="K233" s="35">
        <v>11</v>
      </c>
      <c r="L233" s="36">
        <v>11</v>
      </c>
      <c r="M233" s="31">
        <f t="shared" si="6"/>
        <v>2</v>
      </c>
      <c r="N233" s="32">
        <f>SUM(M233*H233)</f>
        <v>566.4</v>
      </c>
      <c r="O233" s="20"/>
    </row>
    <row r="234" spans="1:15" x14ac:dyDescent="0.25">
      <c r="A234" s="1"/>
      <c r="B234" s="38" t="s">
        <v>71</v>
      </c>
      <c r="C234" s="100" t="s">
        <v>253</v>
      </c>
      <c r="D234" s="100" t="s">
        <v>253</v>
      </c>
      <c r="E234" s="38">
        <v>47131701</v>
      </c>
      <c r="F234" s="40" t="s">
        <v>303</v>
      </c>
      <c r="G234" s="38" t="s">
        <v>24</v>
      </c>
      <c r="H234" s="41">
        <v>1032.5</v>
      </c>
      <c r="I234" s="42">
        <v>5162.5</v>
      </c>
      <c r="J234" s="43">
        <v>5</v>
      </c>
      <c r="K234" s="43">
        <v>12</v>
      </c>
      <c r="L234" s="44">
        <v>12</v>
      </c>
      <c r="M234" s="31">
        <f t="shared" si="6"/>
        <v>5</v>
      </c>
      <c r="N234" s="32">
        <f t="shared" si="7"/>
        <v>5162.5</v>
      </c>
      <c r="O234" s="20"/>
    </row>
    <row r="235" spans="1:15" x14ac:dyDescent="0.25">
      <c r="A235" s="9"/>
      <c r="B235" s="114" t="s">
        <v>276</v>
      </c>
      <c r="C235" s="38" t="s">
        <v>277</v>
      </c>
      <c r="D235" s="38" t="s">
        <v>277</v>
      </c>
      <c r="E235" s="38">
        <v>47131604</v>
      </c>
      <c r="F235" s="40" t="s">
        <v>304</v>
      </c>
      <c r="G235" s="38" t="s">
        <v>24</v>
      </c>
      <c r="H235" s="41">
        <v>283.2</v>
      </c>
      <c r="I235" s="42">
        <v>2548.7999999999997</v>
      </c>
      <c r="J235" s="43">
        <v>9</v>
      </c>
      <c r="K235" s="43">
        <v>37</v>
      </c>
      <c r="L235" s="44">
        <v>37</v>
      </c>
      <c r="M235" s="31">
        <f t="shared" si="6"/>
        <v>9</v>
      </c>
      <c r="N235" s="32">
        <f t="shared" si="7"/>
        <v>2548.7999999999997</v>
      </c>
      <c r="O235" s="20"/>
    </row>
    <row r="236" spans="1:15" x14ac:dyDescent="0.25">
      <c r="A236" s="1"/>
      <c r="B236" s="109" t="s">
        <v>276</v>
      </c>
      <c r="C236" s="25" t="s">
        <v>55</v>
      </c>
      <c r="D236" s="25" t="s">
        <v>55</v>
      </c>
      <c r="E236" s="38">
        <v>47131603</v>
      </c>
      <c r="F236" s="34" t="s">
        <v>305</v>
      </c>
      <c r="G236" s="25" t="s">
        <v>24</v>
      </c>
      <c r="H236" s="26">
        <v>94.4</v>
      </c>
      <c r="I236" s="81">
        <v>7457.6</v>
      </c>
      <c r="J236" s="35">
        <v>79</v>
      </c>
      <c r="K236" s="35">
        <v>160</v>
      </c>
      <c r="L236" s="36">
        <v>165</v>
      </c>
      <c r="M236" s="31">
        <f t="shared" si="6"/>
        <v>74</v>
      </c>
      <c r="N236" s="32">
        <f t="shared" si="7"/>
        <v>6985.6</v>
      </c>
      <c r="O236" s="20"/>
    </row>
    <row r="237" spans="1:15" x14ac:dyDescent="0.25">
      <c r="A237" s="1"/>
      <c r="B237" s="21" t="s">
        <v>276</v>
      </c>
      <c r="C237" s="100" t="s">
        <v>55</v>
      </c>
      <c r="D237" s="100" t="s">
        <v>55</v>
      </c>
      <c r="E237" s="79">
        <v>47121707</v>
      </c>
      <c r="F237" s="34" t="s">
        <v>306</v>
      </c>
      <c r="G237" s="25" t="s">
        <v>187</v>
      </c>
      <c r="H237" s="26">
        <v>82.6</v>
      </c>
      <c r="I237" s="81">
        <v>82.6</v>
      </c>
      <c r="J237" s="35">
        <v>1</v>
      </c>
      <c r="K237" s="35">
        <v>20</v>
      </c>
      <c r="L237" s="36">
        <v>20</v>
      </c>
      <c r="M237" s="31">
        <f t="shared" si="6"/>
        <v>1</v>
      </c>
      <c r="N237" s="32">
        <f t="shared" si="7"/>
        <v>82.6</v>
      </c>
      <c r="O237" s="20"/>
    </row>
    <row r="238" spans="1:15" x14ac:dyDescent="0.25">
      <c r="A238" s="1"/>
      <c r="B238" s="21" t="s">
        <v>276</v>
      </c>
      <c r="C238" s="100" t="s">
        <v>277</v>
      </c>
      <c r="D238" s="100" t="s">
        <v>277</v>
      </c>
      <c r="E238" s="79">
        <v>47121707</v>
      </c>
      <c r="F238" s="34" t="s">
        <v>307</v>
      </c>
      <c r="G238" s="25" t="s">
        <v>187</v>
      </c>
      <c r="H238" s="26">
        <v>2289.1999999999998</v>
      </c>
      <c r="I238" s="81">
        <v>0</v>
      </c>
      <c r="J238" s="35">
        <v>0</v>
      </c>
      <c r="K238" s="35"/>
      <c r="L238" s="36"/>
      <c r="M238" s="31">
        <f t="shared" si="6"/>
        <v>0</v>
      </c>
      <c r="N238" s="32">
        <f t="shared" si="7"/>
        <v>0</v>
      </c>
      <c r="O238" s="20"/>
    </row>
    <row r="239" spans="1:15" x14ac:dyDescent="0.25">
      <c r="A239" s="1"/>
      <c r="B239" s="21" t="s">
        <v>276</v>
      </c>
      <c r="C239" s="100" t="s">
        <v>270</v>
      </c>
      <c r="D239" s="100" t="s">
        <v>270</v>
      </c>
      <c r="E239" s="79">
        <v>47121707</v>
      </c>
      <c r="F239" s="34" t="s">
        <v>308</v>
      </c>
      <c r="G239" s="25" t="s">
        <v>187</v>
      </c>
      <c r="H239" s="26">
        <v>590</v>
      </c>
      <c r="I239" s="81">
        <v>0</v>
      </c>
      <c r="J239" s="35">
        <v>1</v>
      </c>
      <c r="K239" s="35">
        <v>500</v>
      </c>
      <c r="L239" s="36">
        <v>501</v>
      </c>
      <c r="M239" s="31">
        <f t="shared" si="6"/>
        <v>0</v>
      </c>
      <c r="N239" s="32">
        <f t="shared" si="7"/>
        <v>0</v>
      </c>
      <c r="O239" s="20"/>
    </row>
    <row r="240" spans="1:15" x14ac:dyDescent="0.25">
      <c r="A240" s="1"/>
      <c r="B240" s="38" t="s">
        <v>264</v>
      </c>
      <c r="C240" s="100" t="s">
        <v>277</v>
      </c>
      <c r="D240" s="100" t="s">
        <v>277</v>
      </c>
      <c r="E240" s="39">
        <v>50202309</v>
      </c>
      <c r="F240" s="40" t="s">
        <v>309</v>
      </c>
      <c r="G240" s="38" t="s">
        <v>310</v>
      </c>
      <c r="H240" s="41">
        <v>59</v>
      </c>
      <c r="I240" s="42">
        <v>0</v>
      </c>
      <c r="J240" s="43">
        <v>15</v>
      </c>
      <c r="K240" s="43">
        <v>221</v>
      </c>
      <c r="L240" s="44">
        <v>236</v>
      </c>
      <c r="M240" s="31">
        <f t="shared" si="6"/>
        <v>0</v>
      </c>
      <c r="N240" s="32">
        <f t="shared" si="7"/>
        <v>0</v>
      </c>
      <c r="O240" s="20"/>
    </row>
    <row r="241" spans="1:15" x14ac:dyDescent="0.25">
      <c r="A241" s="9"/>
      <c r="B241" s="38" t="s">
        <v>311</v>
      </c>
      <c r="C241" s="100" t="s">
        <v>102</v>
      </c>
      <c r="D241" s="100" t="s">
        <v>102</v>
      </c>
      <c r="E241" s="39">
        <v>1161801</v>
      </c>
      <c r="F241" s="40" t="s">
        <v>312</v>
      </c>
      <c r="G241" s="38" t="s">
        <v>275</v>
      </c>
      <c r="H241" s="41">
        <v>979.4</v>
      </c>
      <c r="I241" s="42">
        <v>979.4</v>
      </c>
      <c r="J241" s="43">
        <v>1</v>
      </c>
      <c r="K241" s="43">
        <v>18</v>
      </c>
      <c r="L241" s="66">
        <v>19</v>
      </c>
      <c r="M241" s="31">
        <f t="shared" si="6"/>
        <v>0</v>
      </c>
      <c r="N241" s="32">
        <f t="shared" si="7"/>
        <v>0</v>
      </c>
      <c r="O241" s="20"/>
    </row>
    <row r="242" spans="1:15" x14ac:dyDescent="0.25">
      <c r="A242" s="1"/>
      <c r="B242" s="21" t="s">
        <v>311</v>
      </c>
      <c r="C242" s="100" t="s">
        <v>157</v>
      </c>
      <c r="D242" s="100" t="s">
        <v>157</v>
      </c>
      <c r="E242" s="82">
        <v>1161801</v>
      </c>
      <c r="F242" s="34" t="s">
        <v>313</v>
      </c>
      <c r="G242" s="25" t="s">
        <v>24</v>
      </c>
      <c r="H242" s="26">
        <v>324.5</v>
      </c>
      <c r="I242" s="81">
        <v>0</v>
      </c>
      <c r="J242" s="35">
        <v>0</v>
      </c>
      <c r="K242" s="35"/>
      <c r="L242" s="36"/>
      <c r="M242" s="31">
        <f t="shared" si="6"/>
        <v>0</v>
      </c>
      <c r="N242" s="32">
        <f t="shared" si="7"/>
        <v>0</v>
      </c>
      <c r="O242" s="20"/>
    </row>
    <row r="243" spans="1:15" x14ac:dyDescent="0.25">
      <c r="A243" s="1"/>
      <c r="B243" s="109" t="s">
        <v>314</v>
      </c>
      <c r="C243" s="25" t="s">
        <v>102</v>
      </c>
      <c r="D243" s="25" t="s">
        <v>102</v>
      </c>
      <c r="E243" s="82">
        <v>46181504</v>
      </c>
      <c r="F243" s="34" t="s">
        <v>315</v>
      </c>
      <c r="G243" s="25" t="s">
        <v>34</v>
      </c>
      <c r="H243" s="26">
        <v>970</v>
      </c>
      <c r="I243" s="81">
        <v>0</v>
      </c>
      <c r="J243" s="35">
        <v>0</v>
      </c>
      <c r="K243" s="35"/>
      <c r="L243" s="36"/>
      <c r="M243" s="31">
        <f t="shared" si="6"/>
        <v>0</v>
      </c>
      <c r="N243" s="32">
        <f t="shared" si="7"/>
        <v>0</v>
      </c>
      <c r="O243" s="20"/>
    </row>
    <row r="244" spans="1:15" x14ac:dyDescent="0.25">
      <c r="A244" s="1"/>
      <c r="B244" s="109" t="s">
        <v>314</v>
      </c>
      <c r="C244" s="25" t="s">
        <v>277</v>
      </c>
      <c r="D244" s="25" t="s">
        <v>277</v>
      </c>
      <c r="E244" s="82">
        <v>48102107</v>
      </c>
      <c r="F244" s="34" t="s">
        <v>316</v>
      </c>
      <c r="G244" s="25" t="s">
        <v>317</v>
      </c>
      <c r="H244" s="26">
        <v>141.6</v>
      </c>
      <c r="I244" s="81">
        <v>1840.8</v>
      </c>
      <c r="J244" s="35">
        <v>13</v>
      </c>
      <c r="K244" s="35">
        <v>70</v>
      </c>
      <c r="L244" s="36">
        <v>70</v>
      </c>
      <c r="M244" s="31">
        <f t="shared" si="6"/>
        <v>13</v>
      </c>
      <c r="N244" s="32">
        <f t="shared" si="7"/>
        <v>1840.8</v>
      </c>
      <c r="O244" s="20"/>
    </row>
    <row r="245" spans="1:15" x14ac:dyDescent="0.25">
      <c r="A245" s="1"/>
      <c r="B245" s="109" t="s">
        <v>280</v>
      </c>
      <c r="C245" s="25" t="s">
        <v>26</v>
      </c>
      <c r="D245" s="25" t="s">
        <v>26</v>
      </c>
      <c r="E245" s="82">
        <v>48101909</v>
      </c>
      <c r="F245" s="34" t="s">
        <v>318</v>
      </c>
      <c r="G245" s="25" t="s">
        <v>24</v>
      </c>
      <c r="H245" s="26">
        <v>1475</v>
      </c>
      <c r="I245" s="81">
        <v>0</v>
      </c>
      <c r="J245" s="35">
        <v>2</v>
      </c>
      <c r="K245" s="35">
        <v>2</v>
      </c>
      <c r="L245" s="36">
        <v>4</v>
      </c>
      <c r="M245" s="31">
        <f t="shared" si="6"/>
        <v>0</v>
      </c>
      <c r="N245" s="32">
        <f t="shared" si="7"/>
        <v>0</v>
      </c>
      <c r="O245" s="20"/>
    </row>
    <row r="246" spans="1:15" x14ac:dyDescent="0.25">
      <c r="A246" s="1"/>
      <c r="B246" s="109" t="s">
        <v>280</v>
      </c>
      <c r="C246" s="25" t="s">
        <v>319</v>
      </c>
      <c r="D246" s="25" t="s">
        <v>319</v>
      </c>
      <c r="E246" s="82">
        <v>48101909</v>
      </c>
      <c r="F246" s="34" t="s">
        <v>320</v>
      </c>
      <c r="G246" s="25" t="s">
        <v>24</v>
      </c>
      <c r="H246" s="26">
        <v>4147</v>
      </c>
      <c r="I246" s="81">
        <v>0</v>
      </c>
      <c r="J246" s="35">
        <v>0</v>
      </c>
      <c r="K246" s="35">
        <v>2</v>
      </c>
      <c r="L246" s="36">
        <v>2</v>
      </c>
      <c r="M246" s="31">
        <f t="shared" si="6"/>
        <v>0</v>
      </c>
      <c r="N246" s="32">
        <f t="shared" si="7"/>
        <v>0</v>
      </c>
      <c r="O246" s="20"/>
    </row>
    <row r="247" spans="1:15" x14ac:dyDescent="0.25">
      <c r="A247" s="1"/>
      <c r="B247" s="109" t="s">
        <v>280</v>
      </c>
      <c r="C247" s="25" t="s">
        <v>26</v>
      </c>
      <c r="D247" s="25" t="s">
        <v>26</v>
      </c>
      <c r="E247" s="82">
        <v>48101909</v>
      </c>
      <c r="F247" s="34" t="s">
        <v>321</v>
      </c>
      <c r="G247" s="25" t="s">
        <v>24</v>
      </c>
      <c r="H247" s="26">
        <v>1452.76</v>
      </c>
      <c r="I247" s="81">
        <v>0</v>
      </c>
      <c r="J247" s="35">
        <v>0</v>
      </c>
      <c r="K247" s="35"/>
      <c r="L247" s="36"/>
      <c r="M247" s="31">
        <f t="shared" si="6"/>
        <v>0</v>
      </c>
      <c r="N247" s="32">
        <f t="shared" si="7"/>
        <v>0</v>
      </c>
      <c r="O247" s="20"/>
    </row>
    <row r="248" spans="1:15" x14ac:dyDescent="0.25">
      <c r="A248" s="1"/>
      <c r="B248" s="21" t="s">
        <v>322</v>
      </c>
      <c r="C248" s="100" t="s">
        <v>277</v>
      </c>
      <c r="D248" s="100" t="s">
        <v>277</v>
      </c>
      <c r="E248" s="82">
        <v>10191509</v>
      </c>
      <c r="F248" s="34" t="s">
        <v>323</v>
      </c>
      <c r="G248" s="25" t="s">
        <v>324</v>
      </c>
      <c r="H248" s="26">
        <v>0</v>
      </c>
      <c r="I248" s="81">
        <v>0</v>
      </c>
      <c r="J248" s="35">
        <v>0</v>
      </c>
      <c r="K248" s="35"/>
      <c r="L248" s="36"/>
      <c r="M248" s="31">
        <f t="shared" si="6"/>
        <v>0</v>
      </c>
      <c r="N248" s="32">
        <f t="shared" si="7"/>
        <v>0</v>
      </c>
      <c r="O248" s="20"/>
    </row>
    <row r="249" spans="1:15" x14ac:dyDescent="0.25">
      <c r="A249" s="1"/>
      <c r="B249" s="21" t="s">
        <v>276</v>
      </c>
      <c r="C249" s="100" t="s">
        <v>277</v>
      </c>
      <c r="D249" s="100" t="s">
        <v>277</v>
      </c>
      <c r="E249" s="82">
        <v>47131803</v>
      </c>
      <c r="F249" s="34" t="s">
        <v>325</v>
      </c>
      <c r="G249" s="25" t="s">
        <v>275</v>
      </c>
      <c r="H249" s="26">
        <v>643.1</v>
      </c>
      <c r="I249" s="81">
        <v>0</v>
      </c>
      <c r="J249" s="35">
        <v>0</v>
      </c>
      <c r="K249" s="35"/>
      <c r="L249" s="36"/>
      <c r="M249" s="31">
        <f t="shared" si="6"/>
        <v>0</v>
      </c>
      <c r="N249" s="32">
        <f t="shared" si="7"/>
        <v>0</v>
      </c>
      <c r="O249" s="20"/>
    </row>
    <row r="250" spans="1:15" x14ac:dyDescent="0.25">
      <c r="A250" s="9"/>
      <c r="B250" s="38" t="s">
        <v>276</v>
      </c>
      <c r="C250" s="100" t="s">
        <v>277</v>
      </c>
      <c r="D250" s="100" t="s">
        <v>277</v>
      </c>
      <c r="E250" s="39">
        <v>47131803</v>
      </c>
      <c r="F250" s="40" t="s">
        <v>326</v>
      </c>
      <c r="G250" s="38" t="s">
        <v>275</v>
      </c>
      <c r="H250" s="41">
        <v>407.1</v>
      </c>
      <c r="I250" s="42">
        <v>5699.4000000000005</v>
      </c>
      <c r="J250" s="43">
        <v>14</v>
      </c>
      <c r="K250" s="43">
        <v>70</v>
      </c>
      <c r="L250" s="66">
        <v>75</v>
      </c>
      <c r="M250" s="31">
        <f t="shared" si="6"/>
        <v>9</v>
      </c>
      <c r="N250" s="32">
        <f t="shared" si="7"/>
        <v>3663.9</v>
      </c>
      <c r="O250" s="20"/>
    </row>
    <row r="251" spans="1:15" x14ac:dyDescent="0.25">
      <c r="A251" s="1"/>
      <c r="B251" s="21" t="s">
        <v>276</v>
      </c>
      <c r="C251" s="100" t="s">
        <v>277</v>
      </c>
      <c r="D251" s="100" t="s">
        <v>277</v>
      </c>
      <c r="E251" s="82">
        <v>47131502</v>
      </c>
      <c r="F251" s="34" t="s">
        <v>327</v>
      </c>
      <c r="G251" s="25" t="s">
        <v>328</v>
      </c>
      <c r="H251" s="26">
        <v>60.51</v>
      </c>
      <c r="I251" s="74">
        <v>0</v>
      </c>
      <c r="J251" s="35">
        <v>0</v>
      </c>
      <c r="K251" s="35"/>
      <c r="L251" s="36"/>
      <c r="M251" s="31">
        <f t="shared" si="6"/>
        <v>0</v>
      </c>
      <c r="N251" s="32">
        <f t="shared" si="7"/>
        <v>0</v>
      </c>
      <c r="O251" s="20"/>
    </row>
    <row r="252" spans="1:15" x14ac:dyDescent="0.25">
      <c r="A252" s="1"/>
      <c r="B252" s="21" t="s">
        <v>329</v>
      </c>
      <c r="C252" s="25" t="s">
        <v>102</v>
      </c>
      <c r="D252" s="25" t="s">
        <v>102</v>
      </c>
      <c r="E252" s="115" t="s">
        <v>330</v>
      </c>
      <c r="F252" s="34" t="s">
        <v>331</v>
      </c>
      <c r="G252" s="25" t="s">
        <v>24</v>
      </c>
      <c r="H252" s="26">
        <v>53.08</v>
      </c>
      <c r="I252" s="81">
        <v>5803.24</v>
      </c>
      <c r="J252" s="35">
        <v>82</v>
      </c>
      <c r="K252" s="35">
        <v>98</v>
      </c>
      <c r="L252" s="58">
        <v>83</v>
      </c>
      <c r="M252" s="31">
        <f t="shared" si="6"/>
        <v>97</v>
      </c>
      <c r="N252" s="32">
        <v>5148.41</v>
      </c>
      <c r="O252" s="20"/>
    </row>
    <row r="253" spans="1:15" x14ac:dyDescent="0.25">
      <c r="A253" s="1"/>
      <c r="B253" s="21" t="s">
        <v>329</v>
      </c>
      <c r="C253" s="33" t="s">
        <v>332</v>
      </c>
      <c r="D253" s="33" t="s">
        <v>332</v>
      </c>
      <c r="E253" s="82">
        <v>42271708</v>
      </c>
      <c r="F253" s="51" t="s">
        <v>333</v>
      </c>
      <c r="G253" s="33" t="s">
        <v>24</v>
      </c>
      <c r="H253" s="52">
        <v>8.25</v>
      </c>
      <c r="I253" s="113">
        <v>3300.71</v>
      </c>
      <c r="J253" s="54">
        <v>400</v>
      </c>
      <c r="K253" s="54">
        <v>1779</v>
      </c>
      <c r="L253" s="76">
        <v>1829</v>
      </c>
      <c r="M253" s="50">
        <f t="shared" si="6"/>
        <v>350</v>
      </c>
      <c r="N253" s="32">
        <v>2887.71</v>
      </c>
    </row>
    <row r="254" spans="1:15" x14ac:dyDescent="0.25">
      <c r="A254" s="1"/>
      <c r="B254" s="21" t="s">
        <v>264</v>
      </c>
      <c r="C254" s="33" t="s">
        <v>26</v>
      </c>
      <c r="D254" s="33" t="s">
        <v>26</v>
      </c>
      <c r="E254" s="82">
        <v>50160000</v>
      </c>
      <c r="F254" s="51" t="s">
        <v>334</v>
      </c>
      <c r="G254" s="33" t="s">
        <v>147</v>
      </c>
      <c r="H254" s="52">
        <v>351.64</v>
      </c>
      <c r="I254" s="113">
        <v>0</v>
      </c>
      <c r="J254" s="54">
        <v>0</v>
      </c>
      <c r="K254" s="54"/>
      <c r="L254" s="76"/>
      <c r="M254" s="50">
        <f t="shared" si="6"/>
        <v>0</v>
      </c>
      <c r="N254" s="32">
        <f t="shared" si="7"/>
        <v>0</v>
      </c>
      <c r="O254" s="20"/>
    </row>
    <row r="255" spans="1:15" x14ac:dyDescent="0.25">
      <c r="A255" s="1"/>
      <c r="B255" s="21" t="s">
        <v>264</v>
      </c>
      <c r="C255" s="33" t="s">
        <v>26</v>
      </c>
      <c r="D255" s="33" t="s">
        <v>26</v>
      </c>
      <c r="E255" s="82">
        <v>50160000</v>
      </c>
      <c r="F255" s="51" t="s">
        <v>335</v>
      </c>
      <c r="G255" s="33" t="s">
        <v>147</v>
      </c>
      <c r="H255" s="52">
        <v>180.54</v>
      </c>
      <c r="I255" s="113">
        <v>0</v>
      </c>
      <c r="J255" s="54">
        <v>0</v>
      </c>
      <c r="K255" s="54"/>
      <c r="L255" s="76"/>
      <c r="M255" s="50">
        <f t="shared" si="6"/>
        <v>0</v>
      </c>
      <c r="N255" s="32">
        <f t="shared" si="7"/>
        <v>0</v>
      </c>
      <c r="O255" s="20"/>
    </row>
    <row r="256" spans="1:15" x14ac:dyDescent="0.25">
      <c r="A256" s="1"/>
      <c r="B256" s="21" t="s">
        <v>264</v>
      </c>
      <c r="C256" s="33" t="s">
        <v>26</v>
      </c>
      <c r="D256" s="33" t="s">
        <v>26</v>
      </c>
      <c r="E256" s="82">
        <v>50160000</v>
      </c>
      <c r="F256" s="51" t="s">
        <v>336</v>
      </c>
      <c r="G256" s="33" t="s">
        <v>147</v>
      </c>
      <c r="H256" s="52">
        <v>341.02</v>
      </c>
      <c r="I256" s="113">
        <v>0</v>
      </c>
      <c r="J256" s="54">
        <v>0</v>
      </c>
      <c r="K256" s="54"/>
      <c r="L256" s="76"/>
      <c r="M256" s="50">
        <f t="shared" si="6"/>
        <v>0</v>
      </c>
      <c r="N256" s="32">
        <f t="shared" si="7"/>
        <v>0</v>
      </c>
      <c r="O256" s="20"/>
    </row>
    <row r="257" spans="1:15" x14ac:dyDescent="0.25">
      <c r="A257" s="1"/>
      <c r="B257" s="21" t="s">
        <v>264</v>
      </c>
      <c r="C257" s="33" t="s">
        <v>26</v>
      </c>
      <c r="D257" s="33" t="s">
        <v>26</v>
      </c>
      <c r="E257" s="82">
        <v>50160000</v>
      </c>
      <c r="F257" s="51" t="s">
        <v>337</v>
      </c>
      <c r="G257" s="33" t="s">
        <v>147</v>
      </c>
      <c r="H257" s="52">
        <v>211.22</v>
      </c>
      <c r="I257" s="113">
        <v>0</v>
      </c>
      <c r="J257" s="54">
        <v>0</v>
      </c>
      <c r="K257" s="54"/>
      <c r="L257" s="76"/>
      <c r="M257" s="50">
        <f t="shared" si="6"/>
        <v>0</v>
      </c>
      <c r="N257" s="32">
        <f t="shared" si="7"/>
        <v>0</v>
      </c>
      <c r="O257" s="20"/>
    </row>
    <row r="258" spans="1:15" x14ac:dyDescent="0.25">
      <c r="A258" s="1"/>
      <c r="B258" s="21" t="s">
        <v>276</v>
      </c>
      <c r="C258" s="25" t="s">
        <v>338</v>
      </c>
      <c r="D258" s="25" t="s">
        <v>338</v>
      </c>
      <c r="E258" s="82">
        <v>47131611</v>
      </c>
      <c r="F258" s="34" t="s">
        <v>339</v>
      </c>
      <c r="G258" s="25" t="s">
        <v>24</v>
      </c>
      <c r="H258" s="26">
        <v>81.42</v>
      </c>
      <c r="I258" s="81">
        <v>244.26</v>
      </c>
      <c r="J258" s="35">
        <v>3</v>
      </c>
      <c r="K258" s="35">
        <v>11</v>
      </c>
      <c r="L258" s="36">
        <v>11</v>
      </c>
      <c r="M258" s="31">
        <f>SUM(J258+K258-L258)</f>
        <v>3</v>
      </c>
      <c r="N258" s="32">
        <f t="shared" si="7"/>
        <v>244.26</v>
      </c>
      <c r="O258" s="20"/>
    </row>
    <row r="259" spans="1:15" x14ac:dyDescent="0.25">
      <c r="A259" s="1"/>
      <c r="B259" s="21" t="s">
        <v>340</v>
      </c>
      <c r="C259" s="100" t="s">
        <v>157</v>
      </c>
      <c r="D259" s="100" t="s">
        <v>157</v>
      </c>
      <c r="E259" s="82">
        <v>60121134</v>
      </c>
      <c r="F259" s="34" t="s">
        <v>341</v>
      </c>
      <c r="G259" s="25" t="s">
        <v>24</v>
      </c>
      <c r="H259" s="26">
        <v>295</v>
      </c>
      <c r="I259" s="81">
        <v>0</v>
      </c>
      <c r="J259" s="35">
        <v>3</v>
      </c>
      <c r="K259" s="35">
        <v>65</v>
      </c>
      <c r="L259" s="36">
        <v>68</v>
      </c>
      <c r="M259" s="31">
        <f t="shared" si="6"/>
        <v>0</v>
      </c>
      <c r="N259" s="32">
        <f t="shared" si="7"/>
        <v>0</v>
      </c>
      <c r="O259" s="20"/>
    </row>
    <row r="260" spans="1:15" x14ac:dyDescent="0.25">
      <c r="A260" s="1"/>
      <c r="B260" s="21" t="s">
        <v>60</v>
      </c>
      <c r="C260" s="33" t="s">
        <v>157</v>
      </c>
      <c r="D260" s="33" t="s">
        <v>157</v>
      </c>
      <c r="E260" s="82">
        <v>14121504</v>
      </c>
      <c r="F260" s="51" t="s">
        <v>342</v>
      </c>
      <c r="G260" s="33" t="s">
        <v>24</v>
      </c>
      <c r="H260" s="52">
        <v>311.52</v>
      </c>
      <c r="I260" s="113">
        <v>0</v>
      </c>
      <c r="J260" s="54">
        <v>0</v>
      </c>
      <c r="K260" s="54"/>
      <c r="L260" s="55"/>
      <c r="M260" s="50">
        <f t="shared" si="6"/>
        <v>0</v>
      </c>
      <c r="N260" s="32">
        <f t="shared" si="7"/>
        <v>0</v>
      </c>
      <c r="O260" s="20"/>
    </row>
    <row r="261" spans="1:15" x14ac:dyDescent="0.25">
      <c r="A261" s="9"/>
      <c r="B261" s="38" t="s">
        <v>60</v>
      </c>
      <c r="C261" s="39" t="s">
        <v>343</v>
      </c>
      <c r="D261" s="39" t="s">
        <v>343</v>
      </c>
      <c r="E261" s="39">
        <v>14121504</v>
      </c>
      <c r="F261" s="45" t="s">
        <v>344</v>
      </c>
      <c r="G261" s="39" t="s">
        <v>24</v>
      </c>
      <c r="H261" s="46">
        <v>2035.5</v>
      </c>
      <c r="I261" s="47">
        <v>0</v>
      </c>
      <c r="J261" s="48">
        <v>0</v>
      </c>
      <c r="K261" s="48">
        <v>1</v>
      </c>
      <c r="L261" s="85">
        <v>1</v>
      </c>
      <c r="M261" s="50">
        <f t="shared" si="6"/>
        <v>0</v>
      </c>
      <c r="N261" s="32">
        <f t="shared" si="7"/>
        <v>0</v>
      </c>
      <c r="O261" s="20"/>
    </row>
    <row r="262" spans="1:15" x14ac:dyDescent="0.25">
      <c r="A262" s="1"/>
      <c r="B262" s="21" t="s">
        <v>60</v>
      </c>
      <c r="C262" s="110" t="s">
        <v>277</v>
      </c>
      <c r="D262" s="110" t="s">
        <v>277</v>
      </c>
      <c r="E262" s="82">
        <v>14111704</v>
      </c>
      <c r="F262" s="51" t="s">
        <v>345</v>
      </c>
      <c r="G262" s="33" t="s">
        <v>346</v>
      </c>
      <c r="H262" s="52">
        <v>0</v>
      </c>
      <c r="I262" s="113">
        <v>0</v>
      </c>
      <c r="J262" s="54">
        <v>0</v>
      </c>
      <c r="K262" s="54"/>
      <c r="L262" s="55"/>
      <c r="M262" s="50">
        <f t="shared" si="6"/>
        <v>0</v>
      </c>
      <c r="N262" s="32">
        <f t="shared" si="7"/>
        <v>0</v>
      </c>
    </row>
    <row r="263" spans="1:15" x14ac:dyDescent="0.25">
      <c r="A263" s="9"/>
      <c r="B263" s="38" t="s">
        <v>60</v>
      </c>
      <c r="C263" s="38" t="s">
        <v>277</v>
      </c>
      <c r="D263" s="38" t="s">
        <v>277</v>
      </c>
      <c r="E263" s="38">
        <v>14111704</v>
      </c>
      <c r="F263" s="40" t="s">
        <v>347</v>
      </c>
      <c r="G263" s="38" t="s">
        <v>346</v>
      </c>
      <c r="H263" s="41">
        <v>46.14</v>
      </c>
      <c r="I263" s="42">
        <v>3506.49</v>
      </c>
      <c r="J263" s="43">
        <v>76</v>
      </c>
      <c r="K263" s="43">
        <v>1541</v>
      </c>
      <c r="L263" s="66">
        <v>1589</v>
      </c>
      <c r="M263" s="31">
        <f t="shared" si="6"/>
        <v>28</v>
      </c>
      <c r="N263" s="32">
        <v>1291.8599999999999</v>
      </c>
    </row>
    <row r="264" spans="1:15" x14ac:dyDescent="0.25">
      <c r="A264" s="1"/>
      <c r="B264" s="21" t="s">
        <v>60</v>
      </c>
      <c r="C264" s="100" t="s">
        <v>277</v>
      </c>
      <c r="D264" s="100" t="s">
        <v>277</v>
      </c>
      <c r="E264" s="79">
        <v>14111704</v>
      </c>
      <c r="F264" s="34" t="s">
        <v>348</v>
      </c>
      <c r="G264" s="25" t="s">
        <v>346</v>
      </c>
      <c r="H264" s="26">
        <v>0</v>
      </c>
      <c r="I264" s="81">
        <v>0</v>
      </c>
      <c r="J264" s="35">
        <v>0</v>
      </c>
      <c r="K264" s="35"/>
      <c r="L264" s="36"/>
      <c r="M264" s="31">
        <f t="shared" si="6"/>
        <v>0</v>
      </c>
      <c r="N264" s="32">
        <f t="shared" si="7"/>
        <v>0</v>
      </c>
      <c r="O264" s="20"/>
    </row>
    <row r="265" spans="1:15" x14ac:dyDescent="0.25">
      <c r="A265" s="1"/>
      <c r="B265" s="21" t="s">
        <v>60</v>
      </c>
      <c r="C265" s="25" t="s">
        <v>55</v>
      </c>
      <c r="D265" s="25" t="s">
        <v>55</v>
      </c>
      <c r="E265" s="79">
        <v>14111704</v>
      </c>
      <c r="F265" s="34" t="s">
        <v>349</v>
      </c>
      <c r="G265" s="25" t="s">
        <v>346</v>
      </c>
      <c r="H265" s="26">
        <v>357.54</v>
      </c>
      <c r="I265" s="81">
        <v>0</v>
      </c>
      <c r="J265" s="35">
        <v>3</v>
      </c>
      <c r="K265" s="35">
        <v>84</v>
      </c>
      <c r="L265" s="36">
        <v>87</v>
      </c>
      <c r="M265" s="31">
        <f t="shared" si="6"/>
        <v>0</v>
      </c>
      <c r="N265" s="32">
        <f t="shared" si="7"/>
        <v>0</v>
      </c>
      <c r="O265" s="20"/>
    </row>
    <row r="266" spans="1:15" x14ac:dyDescent="0.25">
      <c r="A266" s="1"/>
      <c r="B266" s="21" t="s">
        <v>276</v>
      </c>
      <c r="C266" s="25" t="s">
        <v>55</v>
      </c>
      <c r="D266" s="25" t="s">
        <v>55</v>
      </c>
      <c r="E266" s="79">
        <v>47131706</v>
      </c>
      <c r="F266" s="34" t="s">
        <v>350</v>
      </c>
      <c r="G266" s="25" t="s">
        <v>24</v>
      </c>
      <c r="H266" s="26">
        <v>859.04</v>
      </c>
      <c r="I266" s="81">
        <v>0</v>
      </c>
      <c r="J266" s="35">
        <v>8</v>
      </c>
      <c r="K266" s="35">
        <v>53</v>
      </c>
      <c r="L266" s="58">
        <v>61</v>
      </c>
      <c r="M266" s="31">
        <f t="shared" si="6"/>
        <v>0</v>
      </c>
      <c r="N266" s="32">
        <f t="shared" si="7"/>
        <v>0</v>
      </c>
      <c r="O266" s="20"/>
    </row>
    <row r="267" spans="1:15" x14ac:dyDescent="0.25">
      <c r="A267" s="1"/>
      <c r="B267" s="21" t="s">
        <v>264</v>
      </c>
      <c r="C267" s="100" t="s">
        <v>55</v>
      </c>
      <c r="D267" s="100" t="s">
        <v>55</v>
      </c>
      <c r="E267" s="79">
        <v>50221001</v>
      </c>
      <c r="F267" s="34" t="s">
        <v>351</v>
      </c>
      <c r="G267" s="25" t="s">
        <v>187</v>
      </c>
      <c r="H267" s="26">
        <v>2301</v>
      </c>
      <c r="I267" s="81">
        <v>0</v>
      </c>
      <c r="J267" s="35">
        <v>0</v>
      </c>
      <c r="K267" s="35"/>
      <c r="L267" s="36"/>
      <c r="M267" s="31">
        <f t="shared" si="6"/>
        <v>0</v>
      </c>
      <c r="N267" s="32">
        <f t="shared" si="7"/>
        <v>0</v>
      </c>
      <c r="O267" s="20"/>
    </row>
    <row r="268" spans="1:15" x14ac:dyDescent="0.25">
      <c r="A268" s="1"/>
      <c r="B268" s="21" t="s">
        <v>264</v>
      </c>
      <c r="C268" s="100" t="s">
        <v>277</v>
      </c>
      <c r="D268" s="100" t="s">
        <v>277</v>
      </c>
      <c r="E268" s="79">
        <v>50221001</v>
      </c>
      <c r="F268" s="34" t="s">
        <v>352</v>
      </c>
      <c r="G268" s="25" t="s">
        <v>292</v>
      </c>
      <c r="H268" s="26">
        <v>0</v>
      </c>
      <c r="I268" s="81">
        <v>0</v>
      </c>
      <c r="J268" s="35">
        <v>0</v>
      </c>
      <c r="K268" s="35"/>
      <c r="L268" s="58"/>
      <c r="M268" s="31">
        <f t="shared" si="6"/>
        <v>0</v>
      </c>
      <c r="N268" s="32">
        <f t="shared" si="7"/>
        <v>0</v>
      </c>
      <c r="O268" s="20"/>
    </row>
    <row r="269" spans="1:15" x14ac:dyDescent="0.25">
      <c r="A269" s="1"/>
      <c r="B269" s="21" t="s">
        <v>264</v>
      </c>
      <c r="C269" s="100" t="s">
        <v>55</v>
      </c>
      <c r="D269" s="100" t="s">
        <v>55</v>
      </c>
      <c r="E269" s="79">
        <v>50221001</v>
      </c>
      <c r="F269" s="34" t="s">
        <v>353</v>
      </c>
      <c r="G269" s="25" t="s">
        <v>292</v>
      </c>
      <c r="H269" s="26">
        <v>2348.1999999999998</v>
      </c>
      <c r="I269" s="81">
        <v>0</v>
      </c>
      <c r="J269" s="35">
        <v>0</v>
      </c>
      <c r="K269" s="35"/>
      <c r="L269" s="36"/>
      <c r="M269" s="31">
        <f t="shared" si="6"/>
        <v>0</v>
      </c>
      <c r="N269" s="32">
        <f t="shared" si="7"/>
        <v>0</v>
      </c>
      <c r="O269" s="20"/>
    </row>
    <row r="270" spans="1:15" x14ac:dyDescent="0.25">
      <c r="A270" s="1"/>
      <c r="B270" s="21" t="s">
        <v>60</v>
      </c>
      <c r="C270" s="25" t="s">
        <v>157</v>
      </c>
      <c r="D270" s="25" t="s">
        <v>157</v>
      </c>
      <c r="E270" s="79">
        <v>14111705</v>
      </c>
      <c r="F270" s="34" t="s">
        <v>354</v>
      </c>
      <c r="G270" s="25" t="s">
        <v>187</v>
      </c>
      <c r="H270" s="26">
        <v>227.74</v>
      </c>
      <c r="I270" s="81">
        <v>6376.72</v>
      </c>
      <c r="J270" s="35">
        <v>28</v>
      </c>
      <c r="K270" s="35">
        <v>50</v>
      </c>
      <c r="L270" s="36">
        <v>56</v>
      </c>
      <c r="M270" s="31">
        <f t="shared" si="6"/>
        <v>22</v>
      </c>
      <c r="N270" s="32">
        <f t="shared" si="7"/>
        <v>5010.2800000000007</v>
      </c>
      <c r="O270" s="20"/>
    </row>
    <row r="271" spans="1:15" x14ac:dyDescent="0.25">
      <c r="A271" s="1"/>
      <c r="B271" s="21" t="s">
        <v>60</v>
      </c>
      <c r="C271" s="100" t="s">
        <v>55</v>
      </c>
      <c r="D271" s="100" t="s">
        <v>55</v>
      </c>
      <c r="E271" s="79">
        <v>14111705</v>
      </c>
      <c r="F271" s="34" t="s">
        <v>355</v>
      </c>
      <c r="G271" s="25" t="s">
        <v>187</v>
      </c>
      <c r="H271" s="26">
        <v>236</v>
      </c>
      <c r="I271" s="81">
        <v>2832</v>
      </c>
      <c r="J271" s="35">
        <v>12</v>
      </c>
      <c r="K271" s="35">
        <v>144</v>
      </c>
      <c r="L271" s="36">
        <v>153</v>
      </c>
      <c r="M271" s="31">
        <f t="shared" si="6"/>
        <v>3</v>
      </c>
      <c r="N271" s="32">
        <f t="shared" si="7"/>
        <v>708</v>
      </c>
      <c r="O271" s="20"/>
    </row>
    <row r="272" spans="1:15" x14ac:dyDescent="0.25">
      <c r="A272" s="1"/>
      <c r="B272" s="21" t="s">
        <v>276</v>
      </c>
      <c r="C272" s="100" t="s">
        <v>356</v>
      </c>
      <c r="D272" s="100" t="s">
        <v>356</v>
      </c>
      <c r="E272" s="79">
        <v>47131618</v>
      </c>
      <c r="F272" s="34" t="s">
        <v>357</v>
      </c>
      <c r="G272" s="25" t="s">
        <v>24</v>
      </c>
      <c r="H272" s="26">
        <v>6295.3</v>
      </c>
      <c r="I272" s="81">
        <v>0</v>
      </c>
      <c r="J272" s="35">
        <v>1</v>
      </c>
      <c r="K272" s="35">
        <v>2</v>
      </c>
      <c r="L272" s="36">
        <v>3</v>
      </c>
      <c r="M272" s="31">
        <f t="shared" si="6"/>
        <v>0</v>
      </c>
      <c r="N272" s="32">
        <f t="shared" si="7"/>
        <v>0</v>
      </c>
      <c r="O272" s="20"/>
    </row>
    <row r="273" spans="1:15" x14ac:dyDescent="0.25">
      <c r="A273" s="1"/>
      <c r="B273" s="21" t="s">
        <v>276</v>
      </c>
      <c r="C273" s="100" t="s">
        <v>55</v>
      </c>
      <c r="D273" s="100" t="s">
        <v>55</v>
      </c>
      <c r="E273" s="79">
        <v>47131618</v>
      </c>
      <c r="F273" s="34" t="s">
        <v>358</v>
      </c>
      <c r="G273" s="25" t="s">
        <v>24</v>
      </c>
      <c r="H273" s="26">
        <v>345.74</v>
      </c>
      <c r="I273" s="81">
        <v>1728.7</v>
      </c>
      <c r="J273" s="35">
        <v>5</v>
      </c>
      <c r="K273" s="35">
        <v>35</v>
      </c>
      <c r="L273" s="36">
        <v>36</v>
      </c>
      <c r="M273" s="31">
        <f t="shared" ref="M273:M339" si="8">SUM(J273+K273-L273)</f>
        <v>4</v>
      </c>
      <c r="N273" s="32">
        <f t="shared" ref="N273:N339" si="9">SUM(M273*H273)</f>
        <v>1382.96</v>
      </c>
      <c r="O273" s="20"/>
    </row>
    <row r="274" spans="1:15" x14ac:dyDescent="0.25">
      <c r="A274" s="1"/>
      <c r="B274" s="21" t="s">
        <v>264</v>
      </c>
      <c r="C274" s="25" t="s">
        <v>277</v>
      </c>
      <c r="D274" s="25" t="s">
        <v>277</v>
      </c>
      <c r="E274" s="79">
        <v>50201711</v>
      </c>
      <c r="F274" s="34" t="s">
        <v>359</v>
      </c>
      <c r="G274" s="25" t="s">
        <v>34</v>
      </c>
      <c r="H274" s="26">
        <v>0</v>
      </c>
      <c r="I274" s="81">
        <v>0</v>
      </c>
      <c r="J274" s="35">
        <v>0</v>
      </c>
      <c r="K274" s="35"/>
      <c r="L274" s="58"/>
      <c r="M274" s="31">
        <f t="shared" si="8"/>
        <v>0</v>
      </c>
      <c r="N274" s="32">
        <f t="shared" si="9"/>
        <v>0</v>
      </c>
      <c r="O274" s="20"/>
    </row>
    <row r="275" spans="1:15" x14ac:dyDescent="0.25">
      <c r="A275" s="1"/>
      <c r="B275" s="21" t="s">
        <v>264</v>
      </c>
      <c r="C275" s="25" t="s">
        <v>55</v>
      </c>
      <c r="D275" s="25" t="s">
        <v>55</v>
      </c>
      <c r="E275" s="79">
        <v>50201711</v>
      </c>
      <c r="F275" s="34" t="s">
        <v>360</v>
      </c>
      <c r="G275" s="25" t="s">
        <v>34</v>
      </c>
      <c r="H275" s="26">
        <v>148.68</v>
      </c>
      <c r="I275" s="74">
        <v>0</v>
      </c>
      <c r="J275" s="35">
        <v>0</v>
      </c>
      <c r="K275" s="35">
        <v>25</v>
      </c>
      <c r="L275" s="58">
        <v>25</v>
      </c>
      <c r="M275" s="31">
        <f>SUM(J275+K275-L275)</f>
        <v>0</v>
      </c>
      <c r="N275" s="32">
        <f t="shared" si="9"/>
        <v>0</v>
      </c>
      <c r="O275" s="20"/>
    </row>
    <row r="276" spans="1:15" x14ac:dyDescent="0.25">
      <c r="A276" s="1"/>
      <c r="B276" s="109" t="s">
        <v>264</v>
      </c>
      <c r="C276" s="25" t="s">
        <v>157</v>
      </c>
      <c r="D276" s="25" t="s">
        <v>157</v>
      </c>
      <c r="E276" s="79">
        <v>50201711</v>
      </c>
      <c r="F276" s="34" t="s">
        <v>361</v>
      </c>
      <c r="G276" s="25" t="s">
        <v>34</v>
      </c>
      <c r="H276" s="26">
        <v>383.5</v>
      </c>
      <c r="I276" s="81">
        <v>0</v>
      </c>
      <c r="J276" s="35">
        <v>0</v>
      </c>
      <c r="K276" s="35"/>
      <c r="L276" s="36"/>
      <c r="M276" s="31">
        <f t="shared" si="8"/>
        <v>0</v>
      </c>
      <c r="N276" s="32">
        <f t="shared" si="9"/>
        <v>0</v>
      </c>
      <c r="O276" s="20"/>
    </row>
    <row r="277" spans="1:15" x14ac:dyDescent="0.25">
      <c r="A277" s="1"/>
      <c r="B277" s="109" t="s">
        <v>264</v>
      </c>
      <c r="C277" s="25" t="s">
        <v>277</v>
      </c>
      <c r="D277" s="25" t="s">
        <v>277</v>
      </c>
      <c r="E277" s="79">
        <v>50201711</v>
      </c>
      <c r="F277" s="34" t="s">
        <v>362</v>
      </c>
      <c r="G277" s="25" t="s">
        <v>34</v>
      </c>
      <c r="H277" s="26">
        <v>139.24</v>
      </c>
      <c r="I277" s="81">
        <v>0</v>
      </c>
      <c r="J277" s="35">
        <v>0</v>
      </c>
      <c r="K277" s="35"/>
      <c r="L277" s="36"/>
      <c r="M277" s="31">
        <f t="shared" si="8"/>
        <v>0</v>
      </c>
      <c r="N277" s="32">
        <f t="shared" si="9"/>
        <v>0</v>
      </c>
      <c r="O277" s="20"/>
    </row>
    <row r="278" spans="1:15" x14ac:dyDescent="0.25">
      <c r="A278" s="1"/>
      <c r="B278" s="109" t="s">
        <v>264</v>
      </c>
      <c r="C278" s="25" t="s">
        <v>277</v>
      </c>
      <c r="D278" s="25" t="s">
        <v>277</v>
      </c>
      <c r="E278" s="79">
        <v>50201711</v>
      </c>
      <c r="F278" s="34" t="s">
        <v>363</v>
      </c>
      <c r="G278" s="25" t="s">
        <v>34</v>
      </c>
      <c r="H278" s="26">
        <v>135.06280000000001</v>
      </c>
      <c r="I278" s="81">
        <v>0</v>
      </c>
      <c r="J278" s="35">
        <v>0</v>
      </c>
      <c r="K278" s="35"/>
      <c r="L278" s="36"/>
      <c r="M278" s="31">
        <f t="shared" si="8"/>
        <v>0</v>
      </c>
      <c r="N278" s="32">
        <f t="shared" si="9"/>
        <v>0</v>
      </c>
      <c r="O278" s="20"/>
    </row>
    <row r="279" spans="1:15" x14ac:dyDescent="0.25">
      <c r="A279" s="1"/>
      <c r="B279" s="109" t="s">
        <v>264</v>
      </c>
      <c r="C279" s="25" t="s">
        <v>26</v>
      </c>
      <c r="D279" s="25" t="s">
        <v>26</v>
      </c>
      <c r="E279" s="79">
        <v>50201714</v>
      </c>
      <c r="F279" s="34" t="s">
        <v>364</v>
      </c>
      <c r="G279" s="25" t="s">
        <v>34</v>
      </c>
      <c r="H279" s="26">
        <v>501.5</v>
      </c>
      <c r="I279" s="81">
        <v>0</v>
      </c>
      <c r="J279" s="35">
        <v>0</v>
      </c>
      <c r="K279" s="35"/>
      <c r="L279" s="36"/>
      <c r="M279" s="31">
        <f t="shared" si="8"/>
        <v>0</v>
      </c>
      <c r="N279" s="32">
        <f t="shared" si="9"/>
        <v>0</v>
      </c>
      <c r="O279" s="20"/>
    </row>
    <row r="280" spans="1:15" x14ac:dyDescent="0.25">
      <c r="A280" s="1"/>
      <c r="B280" s="109" t="s">
        <v>264</v>
      </c>
      <c r="C280" s="25" t="s">
        <v>277</v>
      </c>
      <c r="D280" s="25" t="s">
        <v>277</v>
      </c>
      <c r="E280" s="79">
        <v>50201711</v>
      </c>
      <c r="F280" s="34" t="s">
        <v>365</v>
      </c>
      <c r="G280" s="25" t="s">
        <v>366</v>
      </c>
      <c r="H280" s="26">
        <v>796.5</v>
      </c>
      <c r="I280" s="81">
        <v>0</v>
      </c>
      <c r="J280" s="91">
        <v>2</v>
      </c>
      <c r="K280" s="91">
        <v>13</v>
      </c>
      <c r="L280" s="36">
        <v>15</v>
      </c>
      <c r="M280" s="31">
        <f t="shared" si="8"/>
        <v>0</v>
      </c>
      <c r="N280" s="32">
        <f t="shared" si="9"/>
        <v>0</v>
      </c>
      <c r="O280" s="20"/>
    </row>
    <row r="281" spans="1:15" x14ac:dyDescent="0.25">
      <c r="A281" s="1"/>
      <c r="B281" s="109" t="s">
        <v>264</v>
      </c>
      <c r="C281" s="25" t="s">
        <v>55</v>
      </c>
      <c r="D281" s="25" t="s">
        <v>55</v>
      </c>
      <c r="E281" s="79">
        <v>50201711</v>
      </c>
      <c r="F281" s="34" t="s">
        <v>367</v>
      </c>
      <c r="G281" s="25" t="s">
        <v>24</v>
      </c>
      <c r="H281" s="26">
        <v>726.88</v>
      </c>
      <c r="I281" s="81">
        <v>0</v>
      </c>
      <c r="J281" s="35">
        <v>0</v>
      </c>
      <c r="K281" s="35">
        <v>21</v>
      </c>
      <c r="L281" s="36">
        <v>21</v>
      </c>
      <c r="M281" s="31">
        <f t="shared" si="8"/>
        <v>0</v>
      </c>
      <c r="N281" s="32">
        <f t="shared" si="9"/>
        <v>0</v>
      </c>
      <c r="O281" s="20"/>
    </row>
    <row r="282" spans="1:15" x14ac:dyDescent="0.25">
      <c r="A282" s="1"/>
      <c r="B282" s="109" t="s">
        <v>264</v>
      </c>
      <c r="C282" s="25" t="s">
        <v>277</v>
      </c>
      <c r="D282" s="25" t="s">
        <v>277</v>
      </c>
      <c r="E282" s="79">
        <v>50201711</v>
      </c>
      <c r="F282" s="34" t="s">
        <v>368</v>
      </c>
      <c r="G282" s="25" t="s">
        <v>34</v>
      </c>
      <c r="H282" s="26">
        <v>0</v>
      </c>
      <c r="I282" s="81">
        <v>0</v>
      </c>
      <c r="J282" s="35">
        <v>0</v>
      </c>
      <c r="K282" s="35"/>
      <c r="L282" s="36"/>
      <c r="M282" s="31">
        <f t="shared" si="8"/>
        <v>0</v>
      </c>
      <c r="N282" s="32">
        <f t="shared" si="9"/>
        <v>0</v>
      </c>
      <c r="O282" s="20"/>
    </row>
    <row r="283" spans="1:15" x14ac:dyDescent="0.25">
      <c r="A283" s="1"/>
      <c r="B283" s="109" t="s">
        <v>264</v>
      </c>
      <c r="C283" s="25" t="s">
        <v>277</v>
      </c>
      <c r="D283" s="25" t="s">
        <v>277</v>
      </c>
      <c r="E283" s="82">
        <v>50201711</v>
      </c>
      <c r="F283" s="34" t="s">
        <v>369</v>
      </c>
      <c r="G283" s="25" t="s">
        <v>34</v>
      </c>
      <c r="H283" s="26">
        <v>87.03</v>
      </c>
      <c r="I283" s="81">
        <v>0</v>
      </c>
      <c r="J283" s="35">
        <v>0</v>
      </c>
      <c r="K283" s="35"/>
      <c r="L283" s="36"/>
      <c r="M283" s="31">
        <f t="shared" si="8"/>
        <v>0</v>
      </c>
      <c r="N283" s="32">
        <f t="shared" si="9"/>
        <v>0</v>
      </c>
      <c r="O283" s="20"/>
    </row>
    <row r="284" spans="1:15" x14ac:dyDescent="0.25">
      <c r="A284" s="1"/>
      <c r="B284" s="109" t="s">
        <v>76</v>
      </c>
      <c r="C284" s="25" t="s">
        <v>157</v>
      </c>
      <c r="D284" s="25" t="s">
        <v>157</v>
      </c>
      <c r="E284" s="82">
        <v>42281912</v>
      </c>
      <c r="F284" s="34" t="s">
        <v>370</v>
      </c>
      <c r="G284" s="25" t="s">
        <v>187</v>
      </c>
      <c r="H284" s="26">
        <v>342.2</v>
      </c>
      <c r="I284" s="81">
        <v>0</v>
      </c>
      <c r="J284" s="35">
        <v>0</v>
      </c>
      <c r="K284" s="35"/>
      <c r="L284" s="36"/>
      <c r="M284" s="31">
        <f t="shared" si="8"/>
        <v>0</v>
      </c>
      <c r="N284" s="32">
        <f t="shared" si="9"/>
        <v>0</v>
      </c>
      <c r="O284" s="20"/>
    </row>
    <row r="285" spans="1:15" x14ac:dyDescent="0.25">
      <c r="A285" s="1"/>
      <c r="B285" s="109" t="s">
        <v>371</v>
      </c>
      <c r="C285" s="25" t="s">
        <v>253</v>
      </c>
      <c r="D285" s="25" t="s">
        <v>253</v>
      </c>
      <c r="E285" s="82">
        <v>52121601</v>
      </c>
      <c r="F285" s="34" t="s">
        <v>372</v>
      </c>
      <c r="G285" s="25" t="s">
        <v>24</v>
      </c>
      <c r="H285" s="26">
        <v>115.64</v>
      </c>
      <c r="I285" s="81">
        <v>3006.64</v>
      </c>
      <c r="J285" s="35">
        <v>26</v>
      </c>
      <c r="K285" s="35">
        <v>110</v>
      </c>
      <c r="L285" s="36">
        <v>123</v>
      </c>
      <c r="M285" s="31">
        <f t="shared" si="8"/>
        <v>13</v>
      </c>
      <c r="N285" s="32">
        <f>SUM(M285*H285)</f>
        <v>1503.32</v>
      </c>
      <c r="O285" s="20"/>
    </row>
    <row r="286" spans="1:15" x14ac:dyDescent="0.25">
      <c r="A286" s="1"/>
      <c r="B286" s="109" t="s">
        <v>280</v>
      </c>
      <c r="C286" s="25" t="s">
        <v>55</v>
      </c>
      <c r="D286" s="25" t="s">
        <v>55</v>
      </c>
      <c r="E286" s="82">
        <v>48101903</v>
      </c>
      <c r="F286" s="34" t="s">
        <v>373</v>
      </c>
      <c r="G286" s="25" t="s">
        <v>187</v>
      </c>
      <c r="H286" s="26">
        <v>172.75</v>
      </c>
      <c r="I286" s="81">
        <v>23873.759999999998</v>
      </c>
      <c r="J286" s="35">
        <v>134</v>
      </c>
      <c r="K286" s="35">
        <v>171</v>
      </c>
      <c r="L286" s="36">
        <v>175</v>
      </c>
      <c r="M286" s="31">
        <f t="shared" si="8"/>
        <v>130</v>
      </c>
      <c r="N286" s="32">
        <v>22457.759999999998</v>
      </c>
      <c r="O286" s="20"/>
    </row>
    <row r="287" spans="1:15" x14ac:dyDescent="0.25">
      <c r="A287" s="1"/>
      <c r="B287" s="109" t="s">
        <v>280</v>
      </c>
      <c r="C287" s="25" t="s">
        <v>55</v>
      </c>
      <c r="D287" s="25" t="s">
        <v>55</v>
      </c>
      <c r="E287" s="82">
        <v>48101903</v>
      </c>
      <c r="F287" s="34" t="s">
        <v>374</v>
      </c>
      <c r="G287" s="25" t="s">
        <v>187</v>
      </c>
      <c r="H287" s="26">
        <v>121.54</v>
      </c>
      <c r="I287" s="81">
        <v>17137.14</v>
      </c>
      <c r="J287" s="35">
        <v>141</v>
      </c>
      <c r="K287" s="35">
        <v>600</v>
      </c>
      <c r="L287" s="36">
        <v>631</v>
      </c>
      <c r="M287" s="31">
        <f t="shared" si="8"/>
        <v>110</v>
      </c>
      <c r="N287" s="32">
        <f>+M287*H287</f>
        <v>13369.400000000001</v>
      </c>
      <c r="O287" s="20"/>
    </row>
    <row r="288" spans="1:15" x14ac:dyDescent="0.25">
      <c r="A288" s="1"/>
      <c r="B288" s="109" t="s">
        <v>375</v>
      </c>
      <c r="C288" s="33" t="s">
        <v>376</v>
      </c>
      <c r="D288" s="33" t="s">
        <v>376</v>
      </c>
      <c r="E288" s="82">
        <v>49211802</v>
      </c>
      <c r="F288" s="116" t="s">
        <v>377</v>
      </c>
      <c r="G288" s="33" t="s">
        <v>24</v>
      </c>
      <c r="H288" s="52">
        <v>217.3</v>
      </c>
      <c r="I288" s="113">
        <v>0</v>
      </c>
      <c r="J288" s="54">
        <v>0</v>
      </c>
      <c r="K288" s="54">
        <v>50</v>
      </c>
      <c r="L288" s="55">
        <v>50</v>
      </c>
      <c r="M288" s="50">
        <f t="shared" si="8"/>
        <v>0</v>
      </c>
      <c r="N288" s="32">
        <f t="shared" si="9"/>
        <v>0</v>
      </c>
      <c r="O288" s="20"/>
    </row>
    <row r="289" spans="1:15" x14ac:dyDescent="0.25">
      <c r="A289" s="1"/>
      <c r="B289" s="109" t="s">
        <v>375</v>
      </c>
      <c r="C289" s="33" t="s">
        <v>376</v>
      </c>
      <c r="D289" s="33" t="s">
        <v>376</v>
      </c>
      <c r="E289" s="82" t="s">
        <v>378</v>
      </c>
      <c r="F289" s="51" t="s">
        <v>379</v>
      </c>
      <c r="G289" s="33" t="s">
        <v>24</v>
      </c>
      <c r="H289" s="52">
        <v>197.6</v>
      </c>
      <c r="I289" s="113">
        <v>0</v>
      </c>
      <c r="J289" s="54">
        <v>0</v>
      </c>
      <c r="K289" s="54"/>
      <c r="L289" s="55"/>
      <c r="M289" s="50">
        <f t="shared" si="8"/>
        <v>0</v>
      </c>
      <c r="N289" s="32">
        <f t="shared" si="9"/>
        <v>0</v>
      </c>
      <c r="O289" s="20"/>
    </row>
    <row r="290" spans="1:15" x14ac:dyDescent="0.25">
      <c r="A290" s="1"/>
      <c r="B290" s="109" t="s">
        <v>375</v>
      </c>
      <c r="C290" s="33" t="s">
        <v>38</v>
      </c>
      <c r="D290" s="33" t="s">
        <v>38</v>
      </c>
      <c r="E290" s="82">
        <v>60140000</v>
      </c>
      <c r="F290" s="51" t="s">
        <v>380</v>
      </c>
      <c r="G290" s="33" t="s">
        <v>24</v>
      </c>
      <c r="H290" s="52">
        <v>247.8</v>
      </c>
      <c r="I290" s="113">
        <v>0</v>
      </c>
      <c r="J290" s="54">
        <v>0</v>
      </c>
      <c r="K290" s="54"/>
      <c r="L290" s="55"/>
      <c r="M290" s="50">
        <f t="shared" si="8"/>
        <v>0</v>
      </c>
      <c r="N290" s="32">
        <f t="shared" si="9"/>
        <v>0</v>
      </c>
      <c r="O290" s="20"/>
    </row>
    <row r="291" spans="1:15" x14ac:dyDescent="0.25">
      <c r="A291" s="1"/>
      <c r="B291" s="109" t="s">
        <v>375</v>
      </c>
      <c r="C291" s="33" t="s">
        <v>376</v>
      </c>
      <c r="D291" s="33" t="s">
        <v>376</v>
      </c>
      <c r="E291" s="82" t="s">
        <v>381</v>
      </c>
      <c r="F291" s="51" t="s">
        <v>382</v>
      </c>
      <c r="G291" s="33" t="s">
        <v>24</v>
      </c>
      <c r="H291" s="52">
        <v>395.3</v>
      </c>
      <c r="I291" s="113">
        <v>0</v>
      </c>
      <c r="J291" s="54">
        <v>0</v>
      </c>
      <c r="K291" s="54"/>
      <c r="L291" s="55"/>
      <c r="M291" s="50">
        <f t="shared" si="8"/>
        <v>0</v>
      </c>
      <c r="N291" s="32">
        <f t="shared" si="9"/>
        <v>0</v>
      </c>
    </row>
    <row r="292" spans="1:15" x14ac:dyDescent="0.25">
      <c r="A292" s="1"/>
      <c r="B292" s="109" t="s">
        <v>375</v>
      </c>
      <c r="C292" s="33" t="s">
        <v>58</v>
      </c>
      <c r="D292" s="33" t="s">
        <v>58</v>
      </c>
      <c r="E292" s="82">
        <v>60141101</v>
      </c>
      <c r="F292" s="51" t="s">
        <v>383</v>
      </c>
      <c r="G292" s="33" t="s">
        <v>24</v>
      </c>
      <c r="H292" s="52">
        <v>259.60000000000002</v>
      </c>
      <c r="I292" s="113">
        <v>0</v>
      </c>
      <c r="J292" s="54">
        <v>0</v>
      </c>
      <c r="K292" s="54">
        <v>20</v>
      </c>
      <c r="L292" s="55">
        <v>20</v>
      </c>
      <c r="M292" s="50">
        <f t="shared" si="8"/>
        <v>0</v>
      </c>
      <c r="N292" s="32">
        <f t="shared" si="9"/>
        <v>0</v>
      </c>
    </row>
    <row r="293" spans="1:15" x14ac:dyDescent="0.25">
      <c r="A293" s="1"/>
      <c r="B293" s="25" t="s">
        <v>375</v>
      </c>
      <c r="C293" s="33" t="s">
        <v>58</v>
      </c>
      <c r="D293" s="33" t="s">
        <v>58</v>
      </c>
      <c r="E293" s="82">
        <v>60141101</v>
      </c>
      <c r="F293" s="51" t="s">
        <v>384</v>
      </c>
      <c r="G293" s="33" t="s">
        <v>24</v>
      </c>
      <c r="H293" s="52">
        <v>519.20000000000005</v>
      </c>
      <c r="I293" s="113">
        <v>0</v>
      </c>
      <c r="J293" s="54">
        <v>0</v>
      </c>
      <c r="K293" s="54">
        <v>25</v>
      </c>
      <c r="L293" s="55">
        <v>25</v>
      </c>
      <c r="M293" s="50">
        <f t="shared" si="8"/>
        <v>0</v>
      </c>
      <c r="N293" s="32">
        <f t="shared" si="9"/>
        <v>0</v>
      </c>
      <c r="O293" t="s">
        <v>385</v>
      </c>
    </row>
    <row r="294" spans="1:15" x14ac:dyDescent="0.25">
      <c r="A294" s="1"/>
      <c r="B294" s="25" t="s">
        <v>375</v>
      </c>
      <c r="C294" s="33" t="s">
        <v>58</v>
      </c>
      <c r="D294" s="33" t="s">
        <v>58</v>
      </c>
      <c r="E294" s="82">
        <v>60141101</v>
      </c>
      <c r="F294" s="51" t="s">
        <v>386</v>
      </c>
      <c r="G294" s="33" t="s">
        <v>24</v>
      </c>
      <c r="H294" s="52">
        <v>470.82</v>
      </c>
      <c r="I294" s="113">
        <v>0</v>
      </c>
      <c r="J294" s="54">
        <v>0</v>
      </c>
      <c r="K294" s="54">
        <v>25</v>
      </c>
      <c r="L294" s="55">
        <v>25</v>
      </c>
      <c r="M294" s="50">
        <f t="shared" si="8"/>
        <v>0</v>
      </c>
      <c r="N294" s="32">
        <f t="shared" si="9"/>
        <v>0</v>
      </c>
    </row>
    <row r="295" spans="1:15" x14ac:dyDescent="0.25">
      <c r="A295" s="1"/>
      <c r="B295" s="25" t="s">
        <v>375</v>
      </c>
      <c r="C295" s="33" t="s">
        <v>58</v>
      </c>
      <c r="D295" s="33" t="s">
        <v>58</v>
      </c>
      <c r="E295" s="82">
        <v>60141101</v>
      </c>
      <c r="F295" s="51" t="s">
        <v>387</v>
      </c>
      <c r="G295" s="33" t="s">
        <v>24</v>
      </c>
      <c r="H295" s="52">
        <v>297.5</v>
      </c>
      <c r="I295" s="113">
        <v>0</v>
      </c>
      <c r="J295" s="54">
        <v>0</v>
      </c>
      <c r="K295" s="54">
        <v>50</v>
      </c>
      <c r="L295" s="55">
        <v>50</v>
      </c>
      <c r="M295" s="50">
        <f t="shared" si="8"/>
        <v>0</v>
      </c>
      <c r="N295" s="32">
        <f t="shared" si="9"/>
        <v>0</v>
      </c>
    </row>
    <row r="296" spans="1:15" x14ac:dyDescent="0.25">
      <c r="A296" s="1"/>
      <c r="B296" s="109" t="s">
        <v>375</v>
      </c>
      <c r="C296" s="33" t="s">
        <v>58</v>
      </c>
      <c r="D296" s="33" t="s">
        <v>58</v>
      </c>
      <c r="E296" s="82">
        <v>60141101</v>
      </c>
      <c r="F296" s="51" t="s">
        <v>388</v>
      </c>
      <c r="G296" s="33" t="s">
        <v>24</v>
      </c>
      <c r="H296" s="52">
        <v>448.4</v>
      </c>
      <c r="I296" s="113">
        <v>0</v>
      </c>
      <c r="J296" s="54">
        <v>0</v>
      </c>
      <c r="K296" s="54">
        <v>25</v>
      </c>
      <c r="L296" s="55">
        <v>25</v>
      </c>
      <c r="M296" s="50">
        <f t="shared" si="8"/>
        <v>0</v>
      </c>
      <c r="N296" s="32">
        <f t="shared" si="9"/>
        <v>0</v>
      </c>
    </row>
    <row r="297" spans="1:15" x14ac:dyDescent="0.25">
      <c r="A297" s="1"/>
      <c r="B297" s="109" t="s">
        <v>375</v>
      </c>
      <c r="C297" s="33" t="s">
        <v>376</v>
      </c>
      <c r="D297" s="33" t="s">
        <v>376</v>
      </c>
      <c r="E297" s="115" t="s">
        <v>389</v>
      </c>
      <c r="F297" s="51" t="s">
        <v>390</v>
      </c>
      <c r="G297" s="33" t="s">
        <v>24</v>
      </c>
      <c r="H297" s="52">
        <v>1085.5999999999999</v>
      </c>
      <c r="I297" s="113">
        <v>0</v>
      </c>
      <c r="J297" s="54">
        <v>0</v>
      </c>
      <c r="K297" s="54"/>
      <c r="L297" s="55"/>
      <c r="M297" s="50">
        <f t="shared" si="8"/>
        <v>0</v>
      </c>
      <c r="N297" s="32">
        <f t="shared" si="9"/>
        <v>0</v>
      </c>
    </row>
    <row r="298" spans="1:15" x14ac:dyDescent="0.25">
      <c r="A298" s="1"/>
      <c r="B298" s="109" t="s">
        <v>375</v>
      </c>
      <c r="C298" s="33" t="s">
        <v>376</v>
      </c>
      <c r="D298" s="33" t="s">
        <v>376</v>
      </c>
      <c r="E298" s="115" t="s">
        <v>391</v>
      </c>
      <c r="F298" s="51" t="s">
        <v>392</v>
      </c>
      <c r="G298" s="33" t="s">
        <v>24</v>
      </c>
      <c r="H298" s="52">
        <v>247.8</v>
      </c>
      <c r="I298" s="113">
        <v>0</v>
      </c>
      <c r="J298" s="54">
        <v>0</v>
      </c>
      <c r="K298" s="54"/>
      <c r="L298" s="55"/>
      <c r="M298" s="50">
        <f t="shared" si="8"/>
        <v>0</v>
      </c>
      <c r="N298" s="32">
        <f t="shared" si="9"/>
        <v>0</v>
      </c>
    </row>
    <row r="299" spans="1:15" x14ac:dyDescent="0.25">
      <c r="A299" s="8"/>
      <c r="B299" s="25" t="s">
        <v>375</v>
      </c>
      <c r="C299" s="33" t="s">
        <v>376</v>
      </c>
      <c r="D299" s="33" t="s">
        <v>376</v>
      </c>
      <c r="E299" s="117" t="s">
        <v>389</v>
      </c>
      <c r="F299" s="51" t="s">
        <v>393</v>
      </c>
      <c r="G299" s="33" t="s">
        <v>24</v>
      </c>
      <c r="H299" s="52">
        <v>81</v>
      </c>
      <c r="I299" s="113">
        <v>0</v>
      </c>
      <c r="J299" s="54">
        <v>0</v>
      </c>
      <c r="K299" s="54">
        <v>25</v>
      </c>
      <c r="L299" s="76">
        <v>25</v>
      </c>
      <c r="M299" s="50">
        <f t="shared" si="8"/>
        <v>0</v>
      </c>
      <c r="N299" s="32">
        <f t="shared" si="9"/>
        <v>0</v>
      </c>
    </row>
    <row r="300" spans="1:15" x14ac:dyDescent="0.25">
      <c r="A300" s="8"/>
      <c r="B300" s="25" t="s">
        <v>375</v>
      </c>
      <c r="C300" s="33" t="s">
        <v>376</v>
      </c>
      <c r="D300" s="33" t="s">
        <v>376</v>
      </c>
      <c r="E300" s="117" t="s">
        <v>389</v>
      </c>
      <c r="F300" s="51" t="s">
        <v>394</v>
      </c>
      <c r="G300" s="33" t="s">
        <v>24</v>
      </c>
      <c r="H300" s="52">
        <v>177</v>
      </c>
      <c r="I300" s="113">
        <v>0</v>
      </c>
      <c r="J300" s="54">
        <v>0</v>
      </c>
      <c r="K300" s="54"/>
      <c r="L300" s="76"/>
      <c r="M300" s="50">
        <f t="shared" si="8"/>
        <v>0</v>
      </c>
      <c r="N300" s="32">
        <f t="shared" si="9"/>
        <v>0</v>
      </c>
    </row>
    <row r="301" spans="1:15" x14ac:dyDescent="0.25">
      <c r="A301" s="8"/>
      <c r="B301" s="25" t="s">
        <v>375</v>
      </c>
      <c r="C301" s="33" t="s">
        <v>376</v>
      </c>
      <c r="D301" s="33" t="s">
        <v>376</v>
      </c>
      <c r="E301" s="117" t="s">
        <v>389</v>
      </c>
      <c r="F301" s="51" t="s">
        <v>395</v>
      </c>
      <c r="G301" s="33" t="s">
        <v>24</v>
      </c>
      <c r="H301" s="52">
        <v>383.5</v>
      </c>
      <c r="I301" s="113">
        <v>0</v>
      </c>
      <c r="J301" s="54">
        <v>0</v>
      </c>
      <c r="K301" s="54"/>
      <c r="L301" s="76"/>
      <c r="M301" s="50">
        <f t="shared" si="8"/>
        <v>0</v>
      </c>
      <c r="N301" s="32">
        <f t="shared" si="9"/>
        <v>0</v>
      </c>
    </row>
    <row r="302" spans="1:15" x14ac:dyDescent="0.25">
      <c r="A302" s="8"/>
      <c r="B302" s="25" t="s">
        <v>375</v>
      </c>
      <c r="C302" s="33" t="s">
        <v>376</v>
      </c>
      <c r="D302" s="33" t="s">
        <v>376</v>
      </c>
      <c r="E302" s="117" t="s">
        <v>389</v>
      </c>
      <c r="F302" s="51" t="s">
        <v>396</v>
      </c>
      <c r="G302" s="33" t="s">
        <v>24</v>
      </c>
      <c r="H302" s="52">
        <v>23.8</v>
      </c>
      <c r="I302" s="113">
        <v>0</v>
      </c>
      <c r="J302" s="54">
        <v>0</v>
      </c>
      <c r="K302" s="54">
        <v>50</v>
      </c>
      <c r="L302" s="76">
        <v>50</v>
      </c>
      <c r="M302" s="50">
        <f t="shared" si="8"/>
        <v>0</v>
      </c>
      <c r="N302" s="32">
        <f t="shared" si="9"/>
        <v>0</v>
      </c>
    </row>
    <row r="303" spans="1:15" x14ac:dyDescent="0.25">
      <c r="A303" s="8"/>
      <c r="B303" s="25" t="s">
        <v>375</v>
      </c>
      <c r="C303" s="33" t="s">
        <v>184</v>
      </c>
      <c r="D303" s="33" t="s">
        <v>184</v>
      </c>
      <c r="E303" s="118">
        <v>60141102</v>
      </c>
      <c r="F303" s="51" t="s">
        <v>397</v>
      </c>
      <c r="G303" s="33" t="s">
        <v>24</v>
      </c>
      <c r="H303" s="52">
        <v>357</v>
      </c>
      <c r="I303" s="113">
        <v>0</v>
      </c>
      <c r="J303" s="54">
        <v>0</v>
      </c>
      <c r="K303" s="54">
        <v>75</v>
      </c>
      <c r="L303" s="76">
        <v>75</v>
      </c>
      <c r="M303" s="50">
        <f t="shared" si="8"/>
        <v>0</v>
      </c>
      <c r="N303" s="32">
        <f t="shared" si="9"/>
        <v>0</v>
      </c>
    </row>
    <row r="304" spans="1:15" x14ac:dyDescent="0.25">
      <c r="A304" s="8"/>
      <c r="B304" s="25" t="s">
        <v>375</v>
      </c>
      <c r="C304" s="33" t="s">
        <v>376</v>
      </c>
      <c r="D304" s="33" t="s">
        <v>376</v>
      </c>
      <c r="E304" s="118" t="s">
        <v>398</v>
      </c>
      <c r="F304" s="34" t="s">
        <v>399</v>
      </c>
      <c r="G304" s="25" t="s">
        <v>24</v>
      </c>
      <c r="H304" s="26">
        <v>68.44</v>
      </c>
      <c r="I304" s="81">
        <v>0</v>
      </c>
      <c r="J304" s="35">
        <v>0</v>
      </c>
      <c r="K304" s="35"/>
      <c r="L304" s="58"/>
      <c r="M304" s="31">
        <f t="shared" si="8"/>
        <v>0</v>
      </c>
      <c r="N304" s="32">
        <f t="shared" si="9"/>
        <v>0</v>
      </c>
    </row>
    <row r="305" spans="1:15" x14ac:dyDescent="0.25">
      <c r="A305" s="8"/>
      <c r="B305" s="25" t="s">
        <v>375</v>
      </c>
      <c r="C305" s="33" t="s">
        <v>376</v>
      </c>
      <c r="D305" s="33" t="s">
        <v>376</v>
      </c>
      <c r="E305" s="118" t="s">
        <v>400</v>
      </c>
      <c r="F305" s="34" t="s">
        <v>401</v>
      </c>
      <c r="G305" s="25" t="s">
        <v>24</v>
      </c>
      <c r="H305" s="26">
        <v>70.2</v>
      </c>
      <c r="I305" s="81">
        <v>0</v>
      </c>
      <c r="J305" s="35">
        <v>0</v>
      </c>
      <c r="K305" s="35">
        <v>25</v>
      </c>
      <c r="L305" s="58">
        <v>25</v>
      </c>
      <c r="M305" s="31">
        <f t="shared" si="8"/>
        <v>0</v>
      </c>
      <c r="N305" s="32">
        <f t="shared" si="9"/>
        <v>0</v>
      </c>
    </row>
    <row r="306" spans="1:15" x14ac:dyDescent="0.25">
      <c r="A306" s="8"/>
      <c r="B306" s="25" t="s">
        <v>375</v>
      </c>
      <c r="C306" s="33" t="s">
        <v>376</v>
      </c>
      <c r="D306" s="33" t="s">
        <v>376</v>
      </c>
      <c r="E306" s="118" t="s">
        <v>402</v>
      </c>
      <c r="F306" s="34" t="s">
        <v>403</v>
      </c>
      <c r="G306" s="25" t="s">
        <v>24</v>
      </c>
      <c r="H306" s="26">
        <v>53.100000000000009</v>
      </c>
      <c r="I306" s="81">
        <v>0</v>
      </c>
      <c r="J306" s="35">
        <v>0</v>
      </c>
      <c r="K306" s="35"/>
      <c r="L306" s="58"/>
      <c r="M306" s="31">
        <f t="shared" si="8"/>
        <v>0</v>
      </c>
      <c r="N306" s="32">
        <f t="shared" si="9"/>
        <v>0</v>
      </c>
    </row>
    <row r="307" spans="1:15" x14ac:dyDescent="0.25">
      <c r="A307" s="8"/>
      <c r="B307" s="25" t="s">
        <v>375</v>
      </c>
      <c r="C307" s="33" t="s">
        <v>26</v>
      </c>
      <c r="D307" s="33" t="s">
        <v>26</v>
      </c>
      <c r="E307" s="118">
        <v>49160000</v>
      </c>
      <c r="F307" s="119" t="s">
        <v>404</v>
      </c>
      <c r="G307" s="25" t="s">
        <v>24</v>
      </c>
      <c r="H307" s="26">
        <v>2997.9375</v>
      </c>
      <c r="I307" s="81">
        <v>0</v>
      </c>
      <c r="J307" s="35">
        <v>0</v>
      </c>
      <c r="K307" s="35"/>
      <c r="L307" s="58"/>
      <c r="M307" s="31">
        <f t="shared" si="8"/>
        <v>0</v>
      </c>
      <c r="N307" s="32">
        <f t="shared" si="9"/>
        <v>0</v>
      </c>
    </row>
    <row r="308" spans="1:15" x14ac:dyDescent="0.25">
      <c r="A308" s="1"/>
      <c r="B308" s="25" t="s">
        <v>375</v>
      </c>
      <c r="C308" s="33" t="s">
        <v>376</v>
      </c>
      <c r="D308" s="33" t="s">
        <v>376</v>
      </c>
      <c r="E308" s="118">
        <v>60141101</v>
      </c>
      <c r="F308" s="119" t="s">
        <v>405</v>
      </c>
      <c r="G308" s="25" t="s">
        <v>24</v>
      </c>
      <c r="H308" s="90">
        <v>186.44</v>
      </c>
      <c r="I308" s="81">
        <v>0</v>
      </c>
      <c r="J308" s="31">
        <v>0</v>
      </c>
      <c r="K308" s="31"/>
      <c r="L308" s="36"/>
      <c r="M308" s="31">
        <f t="shared" si="8"/>
        <v>0</v>
      </c>
      <c r="N308" s="32">
        <f t="shared" si="9"/>
        <v>0</v>
      </c>
    </row>
    <row r="309" spans="1:15" x14ac:dyDescent="0.25">
      <c r="A309" s="1"/>
      <c r="B309" s="25" t="s">
        <v>375</v>
      </c>
      <c r="C309" s="33" t="s">
        <v>38</v>
      </c>
      <c r="D309" s="33" t="s">
        <v>38</v>
      </c>
      <c r="E309" s="118">
        <v>60141101</v>
      </c>
      <c r="F309" s="119" t="s">
        <v>406</v>
      </c>
      <c r="G309" s="25" t="s">
        <v>24</v>
      </c>
      <c r="H309" s="90">
        <v>72.25</v>
      </c>
      <c r="I309" s="81">
        <v>0</v>
      </c>
      <c r="J309" s="31">
        <v>0</v>
      </c>
      <c r="K309" s="31">
        <v>50</v>
      </c>
      <c r="L309" s="36">
        <v>50</v>
      </c>
      <c r="M309" s="31">
        <f t="shared" si="8"/>
        <v>0</v>
      </c>
      <c r="N309" s="32">
        <f t="shared" si="9"/>
        <v>0</v>
      </c>
    </row>
    <row r="310" spans="1:15" x14ac:dyDescent="0.25">
      <c r="A310" s="1"/>
      <c r="B310" s="25" t="s">
        <v>375</v>
      </c>
      <c r="C310" s="33" t="s">
        <v>376</v>
      </c>
      <c r="D310" s="33" t="s">
        <v>376</v>
      </c>
      <c r="E310" s="117" t="s">
        <v>389</v>
      </c>
      <c r="F310" s="34" t="s">
        <v>407</v>
      </c>
      <c r="G310" s="25" t="s">
        <v>24</v>
      </c>
      <c r="H310" s="26">
        <v>77.400000000000006</v>
      </c>
      <c r="I310" s="81">
        <v>0</v>
      </c>
      <c r="J310" s="35">
        <v>0</v>
      </c>
      <c r="K310" s="35">
        <v>30</v>
      </c>
      <c r="L310" s="36">
        <v>30</v>
      </c>
      <c r="M310" s="31">
        <f t="shared" si="8"/>
        <v>0</v>
      </c>
      <c r="N310" s="32">
        <f t="shared" si="9"/>
        <v>0</v>
      </c>
    </row>
    <row r="311" spans="1:15" x14ac:dyDescent="0.25">
      <c r="A311" s="1"/>
      <c r="B311" s="25" t="s">
        <v>375</v>
      </c>
      <c r="C311" s="33" t="s">
        <v>58</v>
      </c>
      <c r="D311" s="33" t="s">
        <v>58</v>
      </c>
      <c r="E311" s="117" t="s">
        <v>389</v>
      </c>
      <c r="F311" s="34" t="s">
        <v>408</v>
      </c>
      <c r="G311" s="25" t="s">
        <v>24</v>
      </c>
      <c r="H311" s="26">
        <v>293.20999999999998</v>
      </c>
      <c r="I311" s="81">
        <v>0</v>
      </c>
      <c r="J311" s="35">
        <v>0</v>
      </c>
      <c r="K311" s="35">
        <f>25+25</f>
        <v>50</v>
      </c>
      <c r="L311" s="36">
        <f>25+25</f>
        <v>50</v>
      </c>
      <c r="M311" s="31">
        <f t="shared" si="8"/>
        <v>0</v>
      </c>
      <c r="N311" s="32">
        <f t="shared" si="9"/>
        <v>0</v>
      </c>
    </row>
    <row r="312" spans="1:15" x14ac:dyDescent="0.25">
      <c r="A312" s="1"/>
      <c r="B312" s="25" t="s">
        <v>409</v>
      </c>
      <c r="C312" s="25" t="s">
        <v>184</v>
      </c>
      <c r="D312" s="25" t="s">
        <v>184</v>
      </c>
      <c r="E312" s="117">
        <v>11151701</v>
      </c>
      <c r="F312" s="34" t="s">
        <v>410</v>
      </c>
      <c r="G312" s="25" t="s">
        <v>24</v>
      </c>
      <c r="H312" s="26">
        <v>35.4</v>
      </c>
      <c r="I312" s="81">
        <v>0</v>
      </c>
      <c r="J312" s="35">
        <v>0</v>
      </c>
      <c r="K312" s="35">
        <v>16</v>
      </c>
      <c r="L312" s="36">
        <v>16</v>
      </c>
      <c r="M312" s="31">
        <f t="shared" si="8"/>
        <v>0</v>
      </c>
      <c r="N312" s="32">
        <f t="shared" si="9"/>
        <v>0</v>
      </c>
    </row>
    <row r="313" spans="1:15" x14ac:dyDescent="0.25">
      <c r="A313" s="1"/>
      <c r="B313" s="25" t="s">
        <v>375</v>
      </c>
      <c r="C313" s="25" t="s">
        <v>376</v>
      </c>
      <c r="D313" s="25" t="s">
        <v>376</v>
      </c>
      <c r="E313" s="117" t="s">
        <v>389</v>
      </c>
      <c r="F313" s="34" t="s">
        <v>411</v>
      </c>
      <c r="G313" s="25" t="s">
        <v>187</v>
      </c>
      <c r="H313" s="120">
        <v>206.5</v>
      </c>
      <c r="I313" s="81">
        <v>0</v>
      </c>
      <c r="J313" s="121">
        <v>0</v>
      </c>
      <c r="K313" s="122">
        <v>30</v>
      </c>
      <c r="L313" s="36">
        <v>30</v>
      </c>
      <c r="M313" s="31">
        <f t="shared" si="8"/>
        <v>0</v>
      </c>
      <c r="N313" s="32">
        <f t="shared" si="9"/>
        <v>0</v>
      </c>
    </row>
    <row r="314" spans="1:15" x14ac:dyDescent="0.25">
      <c r="A314" s="1"/>
      <c r="B314" s="25" t="s">
        <v>412</v>
      </c>
      <c r="C314" s="25" t="s">
        <v>253</v>
      </c>
      <c r="D314" s="25" t="s">
        <v>253</v>
      </c>
      <c r="E314" s="118">
        <v>39110000</v>
      </c>
      <c r="F314" s="34" t="s">
        <v>413</v>
      </c>
      <c r="G314" s="25" t="s">
        <v>24</v>
      </c>
      <c r="H314" s="26">
        <v>470.03</v>
      </c>
      <c r="I314" s="81">
        <v>2820.18</v>
      </c>
      <c r="J314" s="35">
        <v>6</v>
      </c>
      <c r="K314" s="35">
        <v>20</v>
      </c>
      <c r="L314" s="36">
        <v>20</v>
      </c>
      <c r="M314" s="31">
        <f t="shared" si="8"/>
        <v>6</v>
      </c>
      <c r="N314" s="32">
        <f t="shared" si="9"/>
        <v>2820.18</v>
      </c>
      <c r="O314" s="64"/>
    </row>
    <row r="315" spans="1:15" x14ac:dyDescent="0.25">
      <c r="A315" s="1"/>
      <c r="B315" s="25" t="s">
        <v>414</v>
      </c>
      <c r="C315" s="25" t="s">
        <v>26</v>
      </c>
      <c r="D315" s="25" t="s">
        <v>26</v>
      </c>
      <c r="E315" s="118">
        <v>15120000</v>
      </c>
      <c r="F315" s="34" t="s">
        <v>415</v>
      </c>
      <c r="G315" s="25" t="s">
        <v>24</v>
      </c>
      <c r="H315" s="26">
        <v>747.33</v>
      </c>
      <c r="I315" s="81">
        <v>11209.95</v>
      </c>
      <c r="J315" s="35">
        <v>15</v>
      </c>
      <c r="K315" s="35">
        <v>20</v>
      </c>
      <c r="L315" s="36">
        <v>22</v>
      </c>
      <c r="M315" s="31">
        <f t="shared" si="8"/>
        <v>13</v>
      </c>
      <c r="N315" s="32">
        <f t="shared" si="9"/>
        <v>9715.2900000000009</v>
      </c>
    </row>
    <row r="316" spans="1:15" x14ac:dyDescent="0.25">
      <c r="A316" s="1"/>
      <c r="B316" s="25" t="s">
        <v>414</v>
      </c>
      <c r="C316" s="25" t="s">
        <v>26</v>
      </c>
      <c r="D316" s="25" t="s">
        <v>26</v>
      </c>
      <c r="E316" s="118">
        <v>15120000</v>
      </c>
      <c r="F316" s="34" t="s">
        <v>416</v>
      </c>
      <c r="G316" s="25" t="s">
        <v>24</v>
      </c>
      <c r="H316" s="26">
        <v>728.65</v>
      </c>
      <c r="I316" s="81">
        <v>14572.96</v>
      </c>
      <c r="J316" s="35">
        <v>17</v>
      </c>
      <c r="K316" s="35">
        <v>12</v>
      </c>
      <c r="L316" s="36">
        <v>15</v>
      </c>
      <c r="M316" s="31">
        <f t="shared" si="8"/>
        <v>14</v>
      </c>
      <c r="N316" s="32">
        <v>14572.96</v>
      </c>
    </row>
    <row r="317" spans="1:15" x14ac:dyDescent="0.25">
      <c r="A317" s="1"/>
      <c r="B317" s="25" t="s">
        <v>414</v>
      </c>
      <c r="C317" s="25" t="s">
        <v>26</v>
      </c>
      <c r="D317" s="25" t="s">
        <v>26</v>
      </c>
      <c r="E317" s="118">
        <v>15120000</v>
      </c>
      <c r="F317" s="34" t="s">
        <v>417</v>
      </c>
      <c r="G317" s="25" t="s">
        <v>24</v>
      </c>
      <c r="H317" s="26">
        <v>411.03</v>
      </c>
      <c r="I317" s="81">
        <v>0</v>
      </c>
      <c r="J317" s="35">
        <v>0</v>
      </c>
      <c r="K317" s="35">
        <v>2</v>
      </c>
      <c r="L317" s="36">
        <v>2</v>
      </c>
      <c r="M317" s="31">
        <f t="shared" si="8"/>
        <v>0</v>
      </c>
      <c r="N317" s="32">
        <f t="shared" si="9"/>
        <v>0</v>
      </c>
    </row>
    <row r="318" spans="1:15" x14ac:dyDescent="0.25">
      <c r="A318" s="1"/>
      <c r="B318" s="25" t="s">
        <v>280</v>
      </c>
      <c r="C318" s="25" t="s">
        <v>106</v>
      </c>
      <c r="D318" s="25" t="s">
        <v>106</v>
      </c>
      <c r="E318" s="118">
        <v>52151905</v>
      </c>
      <c r="F318" s="34" t="s">
        <v>418</v>
      </c>
      <c r="G318" s="25" t="s">
        <v>24</v>
      </c>
      <c r="H318" s="26">
        <v>108.56</v>
      </c>
      <c r="I318" s="81">
        <v>0</v>
      </c>
      <c r="J318" s="35">
        <v>0</v>
      </c>
      <c r="K318" s="35"/>
      <c r="L318" s="36"/>
      <c r="M318" s="31">
        <f t="shared" si="8"/>
        <v>0</v>
      </c>
      <c r="N318" s="32">
        <f t="shared" si="9"/>
        <v>0</v>
      </c>
    </row>
    <row r="319" spans="1:15" x14ac:dyDescent="0.25">
      <c r="A319" s="1"/>
      <c r="B319" s="25" t="s">
        <v>104</v>
      </c>
      <c r="C319" s="25" t="s">
        <v>106</v>
      </c>
      <c r="D319" s="25" t="s">
        <v>106</v>
      </c>
      <c r="E319" s="118">
        <v>46171619</v>
      </c>
      <c r="F319" s="34" t="s">
        <v>419</v>
      </c>
      <c r="G319" s="25" t="s">
        <v>24</v>
      </c>
      <c r="H319" s="26">
        <v>5800</v>
      </c>
      <c r="I319" s="81">
        <v>0</v>
      </c>
      <c r="J319" s="35">
        <v>0</v>
      </c>
      <c r="K319" s="35"/>
      <c r="L319" s="36"/>
      <c r="M319" s="31">
        <f t="shared" si="8"/>
        <v>0</v>
      </c>
      <c r="N319" s="32">
        <f t="shared" si="9"/>
        <v>0</v>
      </c>
    </row>
    <row r="320" spans="1:15" x14ac:dyDescent="0.25">
      <c r="A320" s="1"/>
      <c r="B320" s="25" t="s">
        <v>420</v>
      </c>
      <c r="C320" s="25" t="s">
        <v>26</v>
      </c>
      <c r="D320" s="25" t="s">
        <v>26</v>
      </c>
      <c r="E320" s="118">
        <v>52161514</v>
      </c>
      <c r="F320" s="34" t="s">
        <v>421</v>
      </c>
      <c r="G320" s="25" t="s">
        <v>24</v>
      </c>
      <c r="H320" s="26">
        <v>3500</v>
      </c>
      <c r="I320" s="81">
        <v>0</v>
      </c>
      <c r="J320" s="35">
        <v>0</v>
      </c>
      <c r="K320" s="35"/>
      <c r="L320" s="36"/>
      <c r="M320" s="31">
        <f t="shared" si="8"/>
        <v>0</v>
      </c>
      <c r="N320" s="32">
        <f t="shared" si="9"/>
        <v>0</v>
      </c>
    </row>
    <row r="321" spans="1:15" x14ac:dyDescent="0.25">
      <c r="A321" s="1"/>
      <c r="B321" s="25" t="s">
        <v>25</v>
      </c>
      <c r="C321" s="25" t="s">
        <v>26</v>
      </c>
      <c r="D321" s="25" t="s">
        <v>26</v>
      </c>
      <c r="E321" s="118">
        <v>43210000</v>
      </c>
      <c r="F321" s="34" t="s">
        <v>422</v>
      </c>
      <c r="G321" s="25" t="s">
        <v>24</v>
      </c>
      <c r="H321" s="26">
        <v>1600</v>
      </c>
      <c r="I321" s="81">
        <v>0</v>
      </c>
      <c r="J321" s="35">
        <v>0</v>
      </c>
      <c r="K321" s="35"/>
      <c r="L321" s="36"/>
      <c r="M321" s="31">
        <f t="shared" si="8"/>
        <v>0</v>
      </c>
      <c r="N321" s="32">
        <f t="shared" si="9"/>
        <v>0</v>
      </c>
    </row>
    <row r="322" spans="1:15" x14ac:dyDescent="0.25">
      <c r="A322" s="1"/>
      <c r="B322" s="25" t="s">
        <v>423</v>
      </c>
      <c r="C322" s="71" t="s">
        <v>424</v>
      </c>
      <c r="D322" s="71" t="s">
        <v>424</v>
      </c>
      <c r="E322" s="72">
        <v>15120000</v>
      </c>
      <c r="F322" s="69" t="s">
        <v>425</v>
      </c>
      <c r="G322" s="71" t="s">
        <v>275</v>
      </c>
      <c r="H322" s="73">
        <v>1101.33</v>
      </c>
      <c r="I322" s="74">
        <v>9911.9699999999993</v>
      </c>
      <c r="J322" s="87">
        <v>9</v>
      </c>
      <c r="K322" s="87">
        <v>23</v>
      </c>
      <c r="L322" s="36">
        <v>25</v>
      </c>
      <c r="M322" s="31">
        <f t="shared" si="8"/>
        <v>7</v>
      </c>
      <c r="N322" s="32">
        <f t="shared" si="9"/>
        <v>7709.3099999999995</v>
      </c>
      <c r="O322" s="64"/>
    </row>
    <row r="323" spans="1:15" x14ac:dyDescent="0.25">
      <c r="A323" s="1"/>
      <c r="B323" s="25" t="s">
        <v>423</v>
      </c>
      <c r="C323" s="25" t="s">
        <v>424</v>
      </c>
      <c r="D323" s="25" t="s">
        <v>424</v>
      </c>
      <c r="E323" s="82">
        <v>15120000</v>
      </c>
      <c r="F323" s="34" t="s">
        <v>426</v>
      </c>
      <c r="G323" s="25" t="s">
        <v>164</v>
      </c>
      <c r="H323" s="26">
        <v>1947.37</v>
      </c>
      <c r="I323" s="74">
        <v>0</v>
      </c>
      <c r="J323" s="35">
        <v>0</v>
      </c>
      <c r="K323" s="35">
        <v>39</v>
      </c>
      <c r="L323" s="36">
        <v>39</v>
      </c>
      <c r="M323" s="31">
        <f t="shared" si="8"/>
        <v>0</v>
      </c>
      <c r="N323" s="32">
        <f t="shared" si="9"/>
        <v>0</v>
      </c>
    </row>
    <row r="324" spans="1:15" x14ac:dyDescent="0.25">
      <c r="A324" s="1"/>
      <c r="B324" s="25" t="s">
        <v>423</v>
      </c>
      <c r="C324" s="25" t="s">
        <v>427</v>
      </c>
      <c r="D324" s="25" t="s">
        <v>427</v>
      </c>
      <c r="E324" s="82">
        <v>78180107</v>
      </c>
      <c r="F324" s="34" t="s">
        <v>428</v>
      </c>
      <c r="G324" s="25" t="s">
        <v>24</v>
      </c>
      <c r="H324" s="26">
        <v>944</v>
      </c>
      <c r="I324" s="74">
        <v>0</v>
      </c>
      <c r="J324" s="35">
        <v>0</v>
      </c>
      <c r="K324" s="35">
        <v>2</v>
      </c>
      <c r="L324" s="36">
        <v>2</v>
      </c>
      <c r="M324" s="31">
        <v>0</v>
      </c>
      <c r="N324" s="32">
        <f t="shared" si="9"/>
        <v>0</v>
      </c>
    </row>
    <row r="325" spans="1:15" x14ac:dyDescent="0.25">
      <c r="A325" s="1"/>
      <c r="B325" s="25" t="s">
        <v>414</v>
      </c>
      <c r="C325" s="59">
        <v>44784</v>
      </c>
      <c r="D325" s="59">
        <v>44784</v>
      </c>
      <c r="E325" s="33">
        <v>15121501</v>
      </c>
      <c r="F325" s="34" t="s">
        <v>429</v>
      </c>
      <c r="G325" s="25" t="s">
        <v>24</v>
      </c>
      <c r="H325" s="26">
        <v>422.81</v>
      </c>
      <c r="I325" s="74">
        <v>27059.56</v>
      </c>
      <c r="J325" s="35">
        <v>62</v>
      </c>
      <c r="K325" s="35">
        <v>63</v>
      </c>
      <c r="L325" s="36">
        <v>61</v>
      </c>
      <c r="M325" s="31">
        <f t="shared" si="8"/>
        <v>64</v>
      </c>
      <c r="N325" s="32">
        <v>27059.56</v>
      </c>
    </row>
    <row r="326" spans="1:15" x14ac:dyDescent="0.25">
      <c r="A326" s="1"/>
      <c r="B326" s="25" t="s">
        <v>414</v>
      </c>
      <c r="C326" s="59">
        <v>44784</v>
      </c>
      <c r="D326" s="59">
        <v>44784</v>
      </c>
      <c r="E326" s="25">
        <v>15121501</v>
      </c>
      <c r="F326" s="34" t="s">
        <v>430</v>
      </c>
      <c r="G326" s="25" t="s">
        <v>164</v>
      </c>
      <c r="H326" s="26">
        <v>4767.2</v>
      </c>
      <c r="I326" s="74">
        <v>0</v>
      </c>
      <c r="J326" s="35">
        <v>0</v>
      </c>
      <c r="K326" s="35">
        <v>15</v>
      </c>
      <c r="L326" s="36">
        <v>15</v>
      </c>
      <c r="M326" s="31">
        <f t="shared" si="8"/>
        <v>0</v>
      </c>
      <c r="N326" s="32">
        <f t="shared" si="9"/>
        <v>0</v>
      </c>
    </row>
    <row r="327" spans="1:15" x14ac:dyDescent="0.25">
      <c r="A327" s="1"/>
      <c r="B327" s="25" t="s">
        <v>414</v>
      </c>
      <c r="C327" s="59">
        <v>44784</v>
      </c>
      <c r="D327" s="59">
        <v>44784</v>
      </c>
      <c r="E327" s="25">
        <v>15121501</v>
      </c>
      <c r="F327" s="34" t="s">
        <v>431</v>
      </c>
      <c r="G327" s="25" t="s">
        <v>24</v>
      </c>
      <c r="H327" s="26">
        <v>435.13</v>
      </c>
      <c r="I327" s="74">
        <v>85285.48</v>
      </c>
      <c r="J327" s="35">
        <v>196</v>
      </c>
      <c r="K327" s="35">
        <v>190</v>
      </c>
      <c r="L327" s="36">
        <v>206</v>
      </c>
      <c r="M327" s="31">
        <f t="shared" si="8"/>
        <v>180</v>
      </c>
      <c r="N327" s="32">
        <f t="shared" si="9"/>
        <v>78323.399999999994</v>
      </c>
      <c r="O327" s="123"/>
    </row>
    <row r="328" spans="1:15" x14ac:dyDescent="0.25">
      <c r="A328" s="1"/>
      <c r="B328" s="25" t="s">
        <v>414</v>
      </c>
      <c r="C328" s="59">
        <v>44784</v>
      </c>
      <c r="D328" s="59">
        <v>44784</v>
      </c>
      <c r="E328" s="33">
        <v>15121501</v>
      </c>
      <c r="F328" s="34" t="s">
        <v>431</v>
      </c>
      <c r="G328" s="25" t="s">
        <v>164</v>
      </c>
      <c r="H328" s="26">
        <v>269.33</v>
      </c>
      <c r="I328" s="74">
        <v>0</v>
      </c>
      <c r="J328" s="35">
        <v>0</v>
      </c>
      <c r="K328" s="35">
        <v>15</v>
      </c>
      <c r="L328" s="36">
        <v>15</v>
      </c>
      <c r="M328" s="31">
        <f t="shared" si="8"/>
        <v>0</v>
      </c>
      <c r="N328" s="32">
        <f t="shared" si="9"/>
        <v>0</v>
      </c>
    </row>
    <row r="329" spans="1:15" x14ac:dyDescent="0.25">
      <c r="A329" s="1"/>
      <c r="B329" s="25" t="s">
        <v>414</v>
      </c>
      <c r="C329" s="25" t="s">
        <v>167</v>
      </c>
      <c r="D329" s="25" t="s">
        <v>167</v>
      </c>
      <c r="E329" s="33">
        <v>15120000</v>
      </c>
      <c r="F329" s="34" t="s">
        <v>432</v>
      </c>
      <c r="G329" s="25" t="s">
        <v>24</v>
      </c>
      <c r="H329" s="26">
        <v>472</v>
      </c>
      <c r="I329" s="74">
        <v>0</v>
      </c>
      <c r="J329" s="35">
        <v>0</v>
      </c>
      <c r="K329" s="35">
        <v>35</v>
      </c>
      <c r="L329" s="36">
        <v>35</v>
      </c>
      <c r="M329" s="31">
        <f t="shared" si="8"/>
        <v>0</v>
      </c>
      <c r="N329" s="32">
        <f t="shared" si="9"/>
        <v>0</v>
      </c>
    </row>
    <row r="330" spans="1:15" x14ac:dyDescent="0.25">
      <c r="A330" s="1"/>
      <c r="B330" s="25" t="s">
        <v>433</v>
      </c>
      <c r="C330" s="25" t="s">
        <v>26</v>
      </c>
      <c r="D330" s="25" t="s">
        <v>26</v>
      </c>
      <c r="E330" s="33">
        <v>31211904</v>
      </c>
      <c r="F330" s="34" t="s">
        <v>434</v>
      </c>
      <c r="G330" s="25" t="s">
        <v>24</v>
      </c>
      <c r="H330" s="26">
        <v>224.2</v>
      </c>
      <c r="I330" s="74">
        <v>0</v>
      </c>
      <c r="J330" s="35">
        <v>0</v>
      </c>
      <c r="K330" s="35"/>
      <c r="L330" s="36"/>
      <c r="M330" s="31">
        <f t="shared" si="8"/>
        <v>0</v>
      </c>
      <c r="N330" s="32">
        <f t="shared" si="9"/>
        <v>0</v>
      </c>
    </row>
    <row r="331" spans="1:15" x14ac:dyDescent="0.25">
      <c r="A331" s="1"/>
      <c r="B331" s="25" t="s">
        <v>433</v>
      </c>
      <c r="C331" s="25" t="s">
        <v>26</v>
      </c>
      <c r="D331" s="25" t="s">
        <v>26</v>
      </c>
      <c r="E331" s="33">
        <v>27112601</v>
      </c>
      <c r="F331" s="34" t="s">
        <v>435</v>
      </c>
      <c r="G331" s="25" t="s">
        <v>24</v>
      </c>
      <c r="H331" s="26">
        <v>413</v>
      </c>
      <c r="I331" s="74">
        <v>0</v>
      </c>
      <c r="J331" s="35">
        <v>0</v>
      </c>
      <c r="K331" s="35"/>
      <c r="L331" s="36"/>
      <c r="M331" s="31">
        <f t="shared" si="8"/>
        <v>0</v>
      </c>
      <c r="N331" s="32">
        <f t="shared" si="9"/>
        <v>0</v>
      </c>
    </row>
    <row r="332" spans="1:15" x14ac:dyDescent="0.25">
      <c r="A332" s="1"/>
      <c r="B332" s="25" t="s">
        <v>414</v>
      </c>
      <c r="C332" s="25" t="s">
        <v>424</v>
      </c>
      <c r="D332" s="25" t="s">
        <v>424</v>
      </c>
      <c r="E332" s="33">
        <v>15120000</v>
      </c>
      <c r="F332" s="24" t="s">
        <v>436</v>
      </c>
      <c r="G332" s="25" t="s">
        <v>164</v>
      </c>
      <c r="H332" s="26">
        <v>4484</v>
      </c>
      <c r="I332" s="74">
        <v>0</v>
      </c>
      <c r="J332" s="35">
        <v>0</v>
      </c>
      <c r="K332" s="35"/>
      <c r="L332" s="36"/>
      <c r="M332" s="31">
        <f t="shared" si="8"/>
        <v>0</v>
      </c>
      <c r="N332" s="32">
        <f t="shared" si="9"/>
        <v>0</v>
      </c>
    </row>
    <row r="333" spans="1:15" x14ac:dyDescent="0.25">
      <c r="A333" s="1"/>
      <c r="B333" s="25" t="s">
        <v>414</v>
      </c>
      <c r="C333" s="25" t="s">
        <v>424</v>
      </c>
      <c r="D333" s="25" t="s">
        <v>424</v>
      </c>
      <c r="E333" s="33">
        <v>15120000</v>
      </c>
      <c r="F333" s="34" t="s">
        <v>436</v>
      </c>
      <c r="G333" s="25" t="s">
        <v>24</v>
      </c>
      <c r="H333" s="26">
        <v>354</v>
      </c>
      <c r="I333" s="74">
        <v>9319.24</v>
      </c>
      <c r="J333" s="35">
        <v>22</v>
      </c>
      <c r="K333" s="35">
        <v>30</v>
      </c>
      <c r="L333" s="36">
        <v>28</v>
      </c>
      <c r="M333" s="31">
        <f t="shared" si="8"/>
        <v>24</v>
      </c>
      <c r="N333" s="32">
        <f t="shared" si="9"/>
        <v>8496</v>
      </c>
    </row>
    <row r="334" spans="1:15" x14ac:dyDescent="0.25">
      <c r="A334" s="1"/>
      <c r="B334" s="25" t="s">
        <v>437</v>
      </c>
      <c r="C334" s="25" t="s">
        <v>26</v>
      </c>
      <c r="D334" s="25" t="s">
        <v>26</v>
      </c>
      <c r="E334" s="33">
        <v>31210000</v>
      </c>
      <c r="F334" s="34" t="s">
        <v>438</v>
      </c>
      <c r="G334" s="25" t="s">
        <v>24</v>
      </c>
      <c r="H334" s="26">
        <v>442.5</v>
      </c>
      <c r="I334" s="74">
        <v>0</v>
      </c>
      <c r="J334" s="35">
        <v>0</v>
      </c>
      <c r="K334" s="35"/>
      <c r="L334" s="36"/>
      <c r="M334" s="31">
        <f t="shared" si="8"/>
        <v>0</v>
      </c>
      <c r="N334" s="32">
        <f t="shared" si="9"/>
        <v>0</v>
      </c>
    </row>
    <row r="335" spans="1:15" x14ac:dyDescent="0.25">
      <c r="A335" s="1"/>
      <c r="B335" s="25" t="s">
        <v>439</v>
      </c>
      <c r="C335" s="25" t="s">
        <v>26</v>
      </c>
      <c r="D335" s="25" t="s">
        <v>26</v>
      </c>
      <c r="E335" s="33">
        <v>31210000</v>
      </c>
      <c r="F335" s="34" t="s">
        <v>440</v>
      </c>
      <c r="G335" s="25" t="s">
        <v>441</v>
      </c>
      <c r="H335" s="26">
        <v>5192</v>
      </c>
      <c r="I335" s="74">
        <v>0</v>
      </c>
      <c r="J335" s="35">
        <v>0</v>
      </c>
      <c r="K335" s="35"/>
      <c r="L335" s="36"/>
      <c r="M335" s="31">
        <f t="shared" si="8"/>
        <v>0</v>
      </c>
      <c r="N335" s="32">
        <f t="shared" si="9"/>
        <v>0</v>
      </c>
    </row>
    <row r="336" spans="1:15" x14ac:dyDescent="0.25">
      <c r="A336" s="1"/>
      <c r="B336" s="25" t="s">
        <v>439</v>
      </c>
      <c r="C336" s="33" t="s">
        <v>26</v>
      </c>
      <c r="D336" s="33" t="s">
        <v>26</v>
      </c>
      <c r="E336" s="33">
        <v>31210000</v>
      </c>
      <c r="F336" s="51" t="s">
        <v>442</v>
      </c>
      <c r="G336" s="33" t="s">
        <v>441</v>
      </c>
      <c r="H336" s="52">
        <v>9499</v>
      </c>
      <c r="I336" s="124">
        <v>0</v>
      </c>
      <c r="J336" s="54">
        <v>0</v>
      </c>
      <c r="K336" s="54"/>
      <c r="L336" s="55"/>
      <c r="M336" s="50">
        <f t="shared" si="8"/>
        <v>0</v>
      </c>
      <c r="N336" s="32">
        <f t="shared" si="9"/>
        <v>0</v>
      </c>
    </row>
    <row r="337" spans="1:14" x14ac:dyDescent="0.25">
      <c r="A337" s="1"/>
      <c r="B337" s="25" t="s">
        <v>439</v>
      </c>
      <c r="C337" s="33" t="s">
        <v>26</v>
      </c>
      <c r="D337" s="33" t="s">
        <v>26</v>
      </c>
      <c r="E337" s="33">
        <v>31210000</v>
      </c>
      <c r="F337" s="51" t="s">
        <v>443</v>
      </c>
      <c r="G337" s="33" t="s">
        <v>275</v>
      </c>
      <c r="H337" s="52">
        <v>3009</v>
      </c>
      <c r="I337" s="124">
        <v>0</v>
      </c>
      <c r="J337" s="54">
        <v>0</v>
      </c>
      <c r="K337" s="54"/>
      <c r="L337" s="55"/>
      <c r="M337" s="50">
        <f t="shared" si="8"/>
        <v>0</v>
      </c>
      <c r="N337" s="32">
        <f t="shared" si="9"/>
        <v>0</v>
      </c>
    </row>
    <row r="338" spans="1:14" x14ac:dyDescent="0.25">
      <c r="A338" s="1"/>
      <c r="B338" s="25" t="s">
        <v>439</v>
      </c>
      <c r="C338" s="33" t="s">
        <v>26</v>
      </c>
      <c r="D338" s="33" t="s">
        <v>26</v>
      </c>
      <c r="E338" s="33">
        <v>31210000</v>
      </c>
      <c r="F338" s="51" t="s">
        <v>444</v>
      </c>
      <c r="G338" s="33" t="s">
        <v>445</v>
      </c>
      <c r="H338" s="52">
        <v>8300</v>
      </c>
      <c r="I338" s="124">
        <v>0</v>
      </c>
      <c r="J338" s="54">
        <v>0</v>
      </c>
      <c r="K338" s="54">
        <v>16</v>
      </c>
      <c r="L338" s="55">
        <v>16</v>
      </c>
      <c r="M338" s="50">
        <f t="shared" si="8"/>
        <v>0</v>
      </c>
      <c r="N338" s="32">
        <f t="shared" si="9"/>
        <v>0</v>
      </c>
    </row>
    <row r="339" spans="1:14" x14ac:dyDescent="0.25">
      <c r="A339" s="1"/>
      <c r="B339" s="25" t="s">
        <v>439</v>
      </c>
      <c r="C339" s="33" t="s">
        <v>30</v>
      </c>
      <c r="D339" s="33" t="s">
        <v>30</v>
      </c>
      <c r="E339" s="33">
        <v>31210000</v>
      </c>
      <c r="F339" s="51" t="s">
        <v>446</v>
      </c>
      <c r="G339" s="33" t="s">
        <v>441</v>
      </c>
      <c r="H339" s="52">
        <v>8850</v>
      </c>
      <c r="I339" s="124">
        <v>0</v>
      </c>
      <c r="J339" s="54">
        <v>0</v>
      </c>
      <c r="K339" s="54"/>
      <c r="L339" s="55"/>
      <c r="M339" s="50">
        <f t="shared" si="8"/>
        <v>0</v>
      </c>
      <c r="N339" s="32">
        <f t="shared" si="9"/>
        <v>0</v>
      </c>
    </row>
    <row r="340" spans="1:14" x14ac:dyDescent="0.25">
      <c r="A340" s="1"/>
      <c r="B340" s="25" t="s">
        <v>439</v>
      </c>
      <c r="C340" s="33" t="s">
        <v>30</v>
      </c>
      <c r="D340" s="33" t="s">
        <v>30</v>
      </c>
      <c r="E340" s="33">
        <v>31210000</v>
      </c>
      <c r="F340" s="51" t="s">
        <v>447</v>
      </c>
      <c r="G340" s="33" t="s">
        <v>441</v>
      </c>
      <c r="H340" s="52">
        <v>8850</v>
      </c>
      <c r="I340" s="124">
        <v>0</v>
      </c>
      <c r="J340" s="54">
        <v>0</v>
      </c>
      <c r="K340" s="54"/>
      <c r="L340" s="55"/>
      <c r="M340" s="50">
        <f t="shared" ref="M340:M411" si="10">SUM(J340+K340-L340)</f>
        <v>0</v>
      </c>
      <c r="N340" s="32">
        <f t="shared" ref="N340:N413" si="11">SUM(M340*H340)</f>
        <v>0</v>
      </c>
    </row>
    <row r="341" spans="1:14" x14ac:dyDescent="0.25">
      <c r="A341" s="1"/>
      <c r="B341" s="25" t="s">
        <v>439</v>
      </c>
      <c r="C341" s="33" t="s">
        <v>30</v>
      </c>
      <c r="D341" s="33" t="s">
        <v>30</v>
      </c>
      <c r="E341" s="33">
        <v>31210000</v>
      </c>
      <c r="F341" s="51" t="s">
        <v>448</v>
      </c>
      <c r="G341" s="33" t="s">
        <v>275</v>
      </c>
      <c r="H341" s="52">
        <v>4366</v>
      </c>
      <c r="I341" s="124">
        <v>0</v>
      </c>
      <c r="J341" s="54">
        <v>0</v>
      </c>
      <c r="K341" s="54"/>
      <c r="L341" s="55"/>
      <c r="M341" s="50">
        <f t="shared" si="10"/>
        <v>0</v>
      </c>
      <c r="N341" s="32">
        <f t="shared" si="11"/>
        <v>0</v>
      </c>
    </row>
    <row r="342" spans="1:14" x14ac:dyDescent="0.25">
      <c r="A342" s="1"/>
      <c r="B342" s="25" t="s">
        <v>433</v>
      </c>
      <c r="C342" s="33" t="s">
        <v>26</v>
      </c>
      <c r="D342" s="33" t="s">
        <v>26</v>
      </c>
      <c r="E342" s="33">
        <v>31210000</v>
      </c>
      <c r="F342" s="51" t="s">
        <v>449</v>
      </c>
      <c r="G342" s="33" t="s">
        <v>24</v>
      </c>
      <c r="H342" s="52">
        <v>265.5</v>
      </c>
      <c r="I342" s="124">
        <v>0</v>
      </c>
      <c r="J342" s="54">
        <v>0</v>
      </c>
      <c r="K342" s="54"/>
      <c r="L342" s="55"/>
      <c r="M342" s="50">
        <f t="shared" si="10"/>
        <v>0</v>
      </c>
      <c r="N342" s="32">
        <f t="shared" si="11"/>
        <v>0</v>
      </c>
    </row>
    <row r="343" spans="1:14" x14ac:dyDescent="0.25">
      <c r="A343" s="1"/>
      <c r="B343" s="25" t="s">
        <v>273</v>
      </c>
      <c r="C343" s="25" t="s">
        <v>30</v>
      </c>
      <c r="D343" s="25" t="s">
        <v>30</v>
      </c>
      <c r="E343" s="33">
        <v>12352310</v>
      </c>
      <c r="F343" s="34" t="s">
        <v>450</v>
      </c>
      <c r="G343" s="25" t="s">
        <v>441</v>
      </c>
      <c r="H343" s="26">
        <v>8883.6299999999992</v>
      </c>
      <c r="I343" s="74">
        <v>0</v>
      </c>
      <c r="J343" s="35">
        <v>0</v>
      </c>
      <c r="K343" s="35"/>
      <c r="L343" s="36"/>
      <c r="M343" s="31">
        <f t="shared" si="10"/>
        <v>0</v>
      </c>
      <c r="N343" s="32">
        <f t="shared" si="11"/>
        <v>0</v>
      </c>
    </row>
    <row r="344" spans="1:14" x14ac:dyDescent="0.25">
      <c r="A344" s="1"/>
      <c r="B344" s="25" t="s">
        <v>21</v>
      </c>
      <c r="C344" s="25" t="s">
        <v>102</v>
      </c>
      <c r="D344" s="25" t="s">
        <v>102</v>
      </c>
      <c r="E344" s="33">
        <v>14111806</v>
      </c>
      <c r="F344" s="34" t="s">
        <v>451</v>
      </c>
      <c r="G344" s="25" t="s">
        <v>24</v>
      </c>
      <c r="H344" s="26">
        <v>3.54</v>
      </c>
      <c r="I344" s="74">
        <v>2478</v>
      </c>
      <c r="J344" s="35">
        <v>700</v>
      </c>
      <c r="K344" s="35"/>
      <c r="L344" s="36"/>
      <c r="M344" s="31">
        <f t="shared" si="10"/>
        <v>700</v>
      </c>
      <c r="N344" s="32">
        <f t="shared" si="11"/>
        <v>2478</v>
      </c>
    </row>
    <row r="345" spans="1:14" x14ac:dyDescent="0.25">
      <c r="A345" s="1"/>
      <c r="B345" s="25" t="s">
        <v>203</v>
      </c>
      <c r="C345" s="25" t="s">
        <v>167</v>
      </c>
      <c r="D345" s="25" t="s">
        <v>167</v>
      </c>
      <c r="E345" s="33">
        <v>40161504</v>
      </c>
      <c r="F345" s="34" t="s">
        <v>452</v>
      </c>
      <c r="G345" s="25" t="s">
        <v>24</v>
      </c>
      <c r="H345" s="26">
        <v>348.1</v>
      </c>
      <c r="I345" s="74">
        <v>1044.3000000000002</v>
      </c>
      <c r="J345" s="35">
        <v>3</v>
      </c>
      <c r="K345" s="35">
        <v>13</v>
      </c>
      <c r="L345" s="125">
        <v>13</v>
      </c>
      <c r="M345" s="126">
        <f t="shared" si="10"/>
        <v>3</v>
      </c>
      <c r="N345" s="32">
        <f t="shared" si="11"/>
        <v>1044.3000000000002</v>
      </c>
    </row>
    <row r="346" spans="1:14" x14ac:dyDescent="0.25">
      <c r="A346" s="1"/>
      <c r="B346" s="25" t="s">
        <v>203</v>
      </c>
      <c r="C346" s="25" t="s">
        <v>167</v>
      </c>
      <c r="D346" s="25" t="s">
        <v>167</v>
      </c>
      <c r="E346" s="33">
        <v>40161504</v>
      </c>
      <c r="F346" s="34" t="s">
        <v>453</v>
      </c>
      <c r="G346" s="25" t="s">
        <v>24</v>
      </c>
      <c r="H346" s="26">
        <v>424.8</v>
      </c>
      <c r="I346" s="74">
        <v>5918.88</v>
      </c>
      <c r="J346" s="35">
        <v>13</v>
      </c>
      <c r="K346" s="35">
        <v>46</v>
      </c>
      <c r="L346" s="125">
        <v>47</v>
      </c>
      <c r="M346" s="31">
        <f t="shared" si="10"/>
        <v>12</v>
      </c>
      <c r="N346" s="32">
        <v>5097.6000000000004</v>
      </c>
    </row>
    <row r="347" spans="1:14" x14ac:dyDescent="0.25">
      <c r="A347" s="1"/>
      <c r="B347" s="25" t="s">
        <v>203</v>
      </c>
      <c r="C347" s="25" t="s">
        <v>167</v>
      </c>
      <c r="D347" s="25" t="s">
        <v>167</v>
      </c>
      <c r="E347" s="33">
        <v>40161513</v>
      </c>
      <c r="F347" s="34" t="s">
        <v>454</v>
      </c>
      <c r="G347" s="25" t="s">
        <v>24</v>
      </c>
      <c r="H347" s="26">
        <v>3209.6</v>
      </c>
      <c r="I347" s="74">
        <v>0</v>
      </c>
      <c r="J347" s="35">
        <v>1</v>
      </c>
      <c r="K347" s="35">
        <v>6</v>
      </c>
      <c r="L347" s="125">
        <v>7</v>
      </c>
      <c r="M347" s="31">
        <f t="shared" si="10"/>
        <v>0</v>
      </c>
      <c r="N347" s="32">
        <f t="shared" si="11"/>
        <v>0</v>
      </c>
    </row>
    <row r="348" spans="1:14" x14ac:dyDescent="0.25">
      <c r="A348" s="1"/>
      <c r="B348" s="25" t="s">
        <v>203</v>
      </c>
      <c r="C348" s="25" t="s">
        <v>167</v>
      </c>
      <c r="D348" s="25" t="s">
        <v>167</v>
      </c>
      <c r="E348" s="33">
        <v>40161505</v>
      </c>
      <c r="F348" s="34" t="s">
        <v>455</v>
      </c>
      <c r="G348" s="25" t="s">
        <v>24</v>
      </c>
      <c r="H348" s="26">
        <v>700</v>
      </c>
      <c r="I348" s="74">
        <v>2800</v>
      </c>
      <c r="J348" s="35">
        <v>4</v>
      </c>
      <c r="K348" s="35">
        <v>4</v>
      </c>
      <c r="L348" s="125">
        <v>4</v>
      </c>
      <c r="M348" s="31">
        <f t="shared" si="10"/>
        <v>4</v>
      </c>
      <c r="N348" s="32">
        <f t="shared" si="11"/>
        <v>2800</v>
      </c>
    </row>
    <row r="349" spans="1:14" x14ac:dyDescent="0.25">
      <c r="A349" s="1"/>
      <c r="B349" s="25" t="s">
        <v>203</v>
      </c>
      <c r="C349" s="25" t="s">
        <v>167</v>
      </c>
      <c r="D349" s="25" t="s">
        <v>167</v>
      </c>
      <c r="E349" s="33">
        <v>40161513</v>
      </c>
      <c r="F349" s="34" t="s">
        <v>456</v>
      </c>
      <c r="G349" s="25" t="s">
        <v>24</v>
      </c>
      <c r="H349" s="26">
        <v>4071</v>
      </c>
      <c r="I349" s="74">
        <v>24426</v>
      </c>
      <c r="J349" s="35">
        <v>6</v>
      </c>
      <c r="K349" s="35">
        <v>20</v>
      </c>
      <c r="L349" s="125">
        <v>21</v>
      </c>
      <c r="M349" s="31">
        <f t="shared" si="10"/>
        <v>5</v>
      </c>
      <c r="N349" s="32">
        <f t="shared" si="11"/>
        <v>20355</v>
      </c>
    </row>
    <row r="350" spans="1:14" ht="24" x14ac:dyDescent="0.25">
      <c r="A350" s="1"/>
      <c r="B350" s="25" t="s">
        <v>314</v>
      </c>
      <c r="C350" s="33" t="s">
        <v>66</v>
      </c>
      <c r="D350" s="33" t="s">
        <v>66</v>
      </c>
      <c r="E350" s="33">
        <v>46181504</v>
      </c>
      <c r="F350" s="116" t="s">
        <v>457</v>
      </c>
      <c r="G350" s="33" t="s">
        <v>24</v>
      </c>
      <c r="H350" s="52">
        <v>702.1</v>
      </c>
      <c r="I350" s="124">
        <v>0</v>
      </c>
      <c r="J350" s="54">
        <v>0</v>
      </c>
      <c r="K350" s="54"/>
      <c r="L350" s="127"/>
      <c r="M350" s="50">
        <f t="shared" si="10"/>
        <v>0</v>
      </c>
      <c r="N350" s="32">
        <f t="shared" si="11"/>
        <v>0</v>
      </c>
    </row>
    <row r="351" spans="1:14" x14ac:dyDescent="0.25">
      <c r="A351" s="1"/>
      <c r="B351" s="25" t="s">
        <v>458</v>
      </c>
      <c r="C351" s="33" t="s">
        <v>77</v>
      </c>
      <c r="D351" s="33" t="s">
        <v>77</v>
      </c>
      <c r="E351" s="33">
        <v>31162801</v>
      </c>
      <c r="F351" s="116" t="s">
        <v>459</v>
      </c>
      <c r="G351" s="33" t="s">
        <v>24</v>
      </c>
      <c r="H351" s="52">
        <v>2401.3000000000002</v>
      </c>
      <c r="I351" s="124">
        <v>0</v>
      </c>
      <c r="J351" s="54">
        <v>0</v>
      </c>
      <c r="K351" s="54"/>
      <c r="L351" s="127"/>
      <c r="M351" s="50">
        <f t="shared" si="10"/>
        <v>0</v>
      </c>
      <c r="N351" s="32">
        <f t="shared" si="11"/>
        <v>0</v>
      </c>
    </row>
    <row r="352" spans="1:14" x14ac:dyDescent="0.25">
      <c r="A352" s="1"/>
      <c r="B352" s="25" t="s">
        <v>458</v>
      </c>
      <c r="C352" s="33" t="s">
        <v>198</v>
      </c>
      <c r="D352" s="33" t="s">
        <v>198</v>
      </c>
      <c r="E352" s="33">
        <v>30102301</v>
      </c>
      <c r="F352" s="116" t="s">
        <v>460</v>
      </c>
      <c r="G352" s="33" t="s">
        <v>24</v>
      </c>
      <c r="H352" s="52">
        <v>2902.8</v>
      </c>
      <c r="I352" s="124">
        <v>0</v>
      </c>
      <c r="J352" s="54">
        <v>0</v>
      </c>
      <c r="K352" s="54"/>
      <c r="L352" s="127"/>
      <c r="M352" s="50">
        <f t="shared" si="10"/>
        <v>0</v>
      </c>
      <c r="N352" s="32">
        <f t="shared" si="11"/>
        <v>0</v>
      </c>
    </row>
    <row r="353" spans="1:14" x14ac:dyDescent="0.25">
      <c r="A353" s="1"/>
      <c r="B353" s="25" t="s">
        <v>458</v>
      </c>
      <c r="C353" s="33" t="s">
        <v>198</v>
      </c>
      <c r="D353" s="33" t="s">
        <v>198</v>
      </c>
      <c r="E353" s="33">
        <v>30102301</v>
      </c>
      <c r="F353" s="116" t="s">
        <v>461</v>
      </c>
      <c r="G353" s="33" t="s">
        <v>24</v>
      </c>
      <c r="H353" s="52">
        <v>1200.06</v>
      </c>
      <c r="I353" s="124">
        <v>0</v>
      </c>
      <c r="J353" s="54">
        <v>0</v>
      </c>
      <c r="K353" s="54"/>
      <c r="L353" s="127"/>
      <c r="M353" s="50">
        <f t="shared" si="10"/>
        <v>0</v>
      </c>
      <c r="N353" s="32">
        <f t="shared" si="11"/>
        <v>0</v>
      </c>
    </row>
    <row r="354" spans="1:14" x14ac:dyDescent="0.25">
      <c r="A354" s="1"/>
      <c r="B354" s="25" t="s">
        <v>433</v>
      </c>
      <c r="C354" s="33" t="s">
        <v>198</v>
      </c>
      <c r="D354" s="33" t="s">
        <v>198</v>
      </c>
      <c r="E354" s="33">
        <v>31191506</v>
      </c>
      <c r="F354" s="116" t="s">
        <v>462</v>
      </c>
      <c r="G354" s="33" t="s">
        <v>24</v>
      </c>
      <c r="H354" s="52">
        <v>283.2</v>
      </c>
      <c r="I354" s="124">
        <v>0</v>
      </c>
      <c r="J354" s="54">
        <v>0</v>
      </c>
      <c r="K354" s="54"/>
      <c r="L354" s="127"/>
      <c r="M354" s="50">
        <f t="shared" si="10"/>
        <v>0</v>
      </c>
      <c r="N354" s="32">
        <f t="shared" si="11"/>
        <v>0</v>
      </c>
    </row>
    <row r="355" spans="1:14" x14ac:dyDescent="0.25">
      <c r="A355" s="1"/>
      <c r="B355" s="25" t="s">
        <v>25</v>
      </c>
      <c r="C355" s="25" t="s">
        <v>40</v>
      </c>
      <c r="D355" s="25" t="s">
        <v>40</v>
      </c>
      <c r="E355" s="25">
        <v>43201803</v>
      </c>
      <c r="F355" s="24" t="s">
        <v>463</v>
      </c>
      <c r="G355" s="25" t="s">
        <v>24</v>
      </c>
      <c r="H355" s="26">
        <v>7670</v>
      </c>
      <c r="I355" s="74">
        <v>0</v>
      </c>
      <c r="J355" s="35">
        <v>0</v>
      </c>
      <c r="K355" s="35">
        <v>1</v>
      </c>
      <c r="L355" s="125">
        <v>1</v>
      </c>
      <c r="M355" s="31">
        <f t="shared" si="10"/>
        <v>0</v>
      </c>
      <c r="N355" s="32">
        <f t="shared" si="11"/>
        <v>0</v>
      </c>
    </row>
    <row r="356" spans="1:14" x14ac:dyDescent="0.25">
      <c r="A356" s="1"/>
      <c r="B356" s="25" t="s">
        <v>25</v>
      </c>
      <c r="C356" s="25" t="s">
        <v>464</v>
      </c>
      <c r="D356" s="25" t="s">
        <v>464</v>
      </c>
      <c r="E356" s="25">
        <v>43201803</v>
      </c>
      <c r="F356" s="24" t="s">
        <v>465</v>
      </c>
      <c r="G356" s="25" t="s">
        <v>24</v>
      </c>
      <c r="H356" s="26">
        <v>25370</v>
      </c>
      <c r="I356" s="74">
        <v>0</v>
      </c>
      <c r="J356" s="35">
        <v>0</v>
      </c>
      <c r="K356" s="35">
        <v>1</v>
      </c>
      <c r="L356" s="125">
        <v>1</v>
      </c>
      <c r="M356" s="31">
        <v>0</v>
      </c>
      <c r="N356" s="32">
        <f t="shared" si="11"/>
        <v>0</v>
      </c>
    </row>
    <row r="357" spans="1:14" x14ac:dyDescent="0.25">
      <c r="A357" s="1"/>
      <c r="B357" s="25" t="s">
        <v>458</v>
      </c>
      <c r="C357" s="33" t="s">
        <v>198</v>
      </c>
      <c r="D357" s="33" t="s">
        <v>198</v>
      </c>
      <c r="E357" s="33">
        <v>23171515</v>
      </c>
      <c r="F357" s="116" t="s">
        <v>466</v>
      </c>
      <c r="G357" s="33" t="s">
        <v>34</v>
      </c>
      <c r="H357" s="52">
        <v>1663.8</v>
      </c>
      <c r="I357" s="124">
        <v>0</v>
      </c>
      <c r="J357" s="54">
        <v>0</v>
      </c>
      <c r="K357" s="54"/>
      <c r="L357" s="127"/>
      <c r="M357" s="50">
        <f t="shared" si="10"/>
        <v>0</v>
      </c>
      <c r="N357" s="32">
        <f t="shared" si="11"/>
        <v>0</v>
      </c>
    </row>
    <row r="358" spans="1:14" x14ac:dyDescent="0.25">
      <c r="A358" s="1"/>
      <c r="B358" s="25" t="s">
        <v>458</v>
      </c>
      <c r="C358" s="33" t="s">
        <v>198</v>
      </c>
      <c r="D358" s="33" t="s">
        <v>198</v>
      </c>
      <c r="E358" s="33">
        <v>31161507</v>
      </c>
      <c r="F358" s="116" t="s">
        <v>467</v>
      </c>
      <c r="G358" s="33" t="s">
        <v>24</v>
      </c>
      <c r="H358" s="52">
        <v>4.2480000000000002</v>
      </c>
      <c r="I358" s="124">
        <v>0</v>
      </c>
      <c r="J358" s="54">
        <v>0</v>
      </c>
      <c r="K358" s="54"/>
      <c r="L358" s="127"/>
      <c r="M358" s="50">
        <f t="shared" si="10"/>
        <v>0</v>
      </c>
      <c r="N358" s="32">
        <f t="shared" si="11"/>
        <v>0</v>
      </c>
    </row>
    <row r="359" spans="1:14" x14ac:dyDescent="0.25">
      <c r="A359" s="1"/>
      <c r="B359" s="25" t="s">
        <v>433</v>
      </c>
      <c r="C359" s="33" t="s">
        <v>77</v>
      </c>
      <c r="D359" s="33" t="s">
        <v>77</v>
      </c>
      <c r="E359" s="33">
        <v>27112114</v>
      </c>
      <c r="F359" s="116" t="s">
        <v>468</v>
      </c>
      <c r="G359" s="33" t="s">
        <v>24</v>
      </c>
      <c r="H359" s="52">
        <v>424.8</v>
      </c>
      <c r="I359" s="124">
        <v>0</v>
      </c>
      <c r="J359" s="54">
        <v>0</v>
      </c>
      <c r="K359" s="54"/>
      <c r="L359" s="127"/>
      <c r="M359" s="50">
        <f t="shared" si="10"/>
        <v>0</v>
      </c>
      <c r="N359" s="32">
        <f t="shared" si="11"/>
        <v>0</v>
      </c>
    </row>
    <row r="360" spans="1:14" x14ac:dyDescent="0.25">
      <c r="A360" s="1"/>
      <c r="B360" s="25" t="s">
        <v>458</v>
      </c>
      <c r="C360" s="33" t="s">
        <v>77</v>
      </c>
      <c r="D360" s="33" t="s">
        <v>77</v>
      </c>
      <c r="E360" s="33">
        <v>27111726</v>
      </c>
      <c r="F360" s="116" t="s">
        <v>469</v>
      </c>
      <c r="G360" s="33" t="s">
        <v>24</v>
      </c>
      <c r="H360" s="52">
        <v>2024.88</v>
      </c>
      <c r="I360" s="124">
        <v>0</v>
      </c>
      <c r="J360" s="54">
        <v>0</v>
      </c>
      <c r="K360" s="54"/>
      <c r="L360" s="127"/>
      <c r="M360" s="50">
        <f t="shared" si="10"/>
        <v>0</v>
      </c>
      <c r="N360" s="32">
        <f t="shared" si="11"/>
        <v>0</v>
      </c>
    </row>
    <row r="361" spans="1:14" x14ac:dyDescent="0.25">
      <c r="A361" s="1"/>
      <c r="B361" s="25" t="s">
        <v>458</v>
      </c>
      <c r="C361" s="33" t="s">
        <v>77</v>
      </c>
      <c r="D361" s="33" t="s">
        <v>77</v>
      </c>
      <c r="E361" s="33">
        <v>27111705</v>
      </c>
      <c r="F361" s="116" t="s">
        <v>470</v>
      </c>
      <c r="G361" s="33" t="s">
        <v>24</v>
      </c>
      <c r="H361" s="52">
        <v>6130.1</v>
      </c>
      <c r="I361" s="124">
        <v>0</v>
      </c>
      <c r="J361" s="54">
        <v>0</v>
      </c>
      <c r="K361" s="54"/>
      <c r="L361" s="127"/>
      <c r="M361" s="50">
        <f t="shared" si="10"/>
        <v>0</v>
      </c>
      <c r="N361" s="32">
        <f t="shared" si="11"/>
        <v>0</v>
      </c>
    </row>
    <row r="362" spans="1:14" x14ac:dyDescent="0.25">
      <c r="A362" s="1"/>
      <c r="B362" s="25" t="s">
        <v>458</v>
      </c>
      <c r="C362" s="33" t="s">
        <v>77</v>
      </c>
      <c r="D362" s="33" t="s">
        <v>77</v>
      </c>
      <c r="E362" s="33">
        <v>41112403</v>
      </c>
      <c r="F362" s="116" t="s">
        <v>471</v>
      </c>
      <c r="G362" s="33" t="s">
        <v>24</v>
      </c>
      <c r="H362" s="52">
        <v>4012</v>
      </c>
      <c r="I362" s="124">
        <v>0</v>
      </c>
      <c r="J362" s="54">
        <v>0</v>
      </c>
      <c r="K362" s="54"/>
      <c r="L362" s="127"/>
      <c r="M362" s="50">
        <f t="shared" si="10"/>
        <v>0</v>
      </c>
      <c r="N362" s="32">
        <f t="shared" si="11"/>
        <v>0</v>
      </c>
    </row>
    <row r="363" spans="1:14" x14ac:dyDescent="0.25">
      <c r="A363" s="1"/>
      <c r="B363" s="25" t="s">
        <v>458</v>
      </c>
      <c r="C363" s="33" t="s">
        <v>77</v>
      </c>
      <c r="D363" s="33" t="s">
        <v>77</v>
      </c>
      <c r="E363" s="33">
        <v>27112114</v>
      </c>
      <c r="F363" s="116" t="s">
        <v>472</v>
      </c>
      <c r="G363" s="33" t="s">
        <v>24</v>
      </c>
      <c r="H363" s="52">
        <v>2006</v>
      </c>
      <c r="I363" s="124">
        <v>0</v>
      </c>
      <c r="J363" s="54">
        <v>0</v>
      </c>
      <c r="K363" s="54"/>
      <c r="L363" s="127"/>
      <c r="M363" s="50">
        <f t="shared" si="10"/>
        <v>0</v>
      </c>
      <c r="N363" s="32">
        <f t="shared" si="11"/>
        <v>0</v>
      </c>
    </row>
    <row r="364" spans="1:14" x14ac:dyDescent="0.25">
      <c r="A364" s="1"/>
      <c r="B364" s="25" t="s">
        <v>433</v>
      </c>
      <c r="C364" s="33" t="s">
        <v>77</v>
      </c>
      <c r="D364" s="33" t="s">
        <v>77</v>
      </c>
      <c r="E364" s="33">
        <v>27111701</v>
      </c>
      <c r="F364" s="116" t="s">
        <v>473</v>
      </c>
      <c r="G364" s="33" t="s">
        <v>24</v>
      </c>
      <c r="H364" s="52">
        <v>2330.5</v>
      </c>
      <c r="I364" s="124">
        <v>0</v>
      </c>
      <c r="J364" s="54">
        <v>0</v>
      </c>
      <c r="K364" s="54"/>
      <c r="L364" s="127"/>
      <c r="M364" s="50">
        <f t="shared" si="10"/>
        <v>0</v>
      </c>
      <c r="N364" s="32">
        <f t="shared" si="11"/>
        <v>0</v>
      </c>
    </row>
    <row r="365" spans="1:14" x14ac:dyDescent="0.25">
      <c r="A365" s="1"/>
      <c r="B365" s="25" t="s">
        <v>76</v>
      </c>
      <c r="C365" s="33" t="s">
        <v>77</v>
      </c>
      <c r="D365" s="33" t="s">
        <v>77</v>
      </c>
      <c r="E365" s="33">
        <v>31201525</v>
      </c>
      <c r="F365" s="116" t="s">
        <v>474</v>
      </c>
      <c r="G365" s="33" t="s">
        <v>24</v>
      </c>
      <c r="H365" s="52">
        <v>767</v>
      </c>
      <c r="I365" s="124">
        <v>0</v>
      </c>
      <c r="J365" s="54">
        <v>0</v>
      </c>
      <c r="K365" s="54"/>
      <c r="L365" s="127"/>
      <c r="M365" s="50">
        <f t="shared" si="10"/>
        <v>0</v>
      </c>
      <c r="N365" s="32">
        <f t="shared" si="11"/>
        <v>0</v>
      </c>
    </row>
    <row r="366" spans="1:14" x14ac:dyDescent="0.25">
      <c r="A366" s="1"/>
      <c r="B366" s="25" t="s">
        <v>423</v>
      </c>
      <c r="C366" s="33" t="s">
        <v>77</v>
      </c>
      <c r="D366" s="33" t="s">
        <v>77</v>
      </c>
      <c r="E366" s="33">
        <v>15121514</v>
      </c>
      <c r="F366" s="116" t="s">
        <v>475</v>
      </c>
      <c r="G366" s="33" t="s">
        <v>24</v>
      </c>
      <c r="H366" s="52">
        <v>601.79999999999995</v>
      </c>
      <c r="I366" s="124">
        <v>0</v>
      </c>
      <c r="J366" s="54">
        <v>0</v>
      </c>
      <c r="K366" s="54"/>
      <c r="L366" s="127"/>
      <c r="M366" s="50">
        <f t="shared" si="10"/>
        <v>0</v>
      </c>
      <c r="N366" s="32">
        <f t="shared" si="11"/>
        <v>0</v>
      </c>
    </row>
    <row r="367" spans="1:14" x14ac:dyDescent="0.25">
      <c r="A367" s="1"/>
      <c r="B367" s="25" t="s">
        <v>273</v>
      </c>
      <c r="C367" s="33" t="s">
        <v>77</v>
      </c>
      <c r="D367" s="33" t="s">
        <v>77</v>
      </c>
      <c r="E367" s="33">
        <v>30111601</v>
      </c>
      <c r="F367" s="116" t="s">
        <v>476</v>
      </c>
      <c r="G367" s="33" t="s">
        <v>24</v>
      </c>
      <c r="H367" s="52">
        <v>1875.02</v>
      </c>
      <c r="I367" s="124">
        <v>0</v>
      </c>
      <c r="J367" s="54">
        <v>0</v>
      </c>
      <c r="K367" s="54"/>
      <c r="L367" s="127"/>
      <c r="M367" s="50">
        <f t="shared" si="10"/>
        <v>0</v>
      </c>
      <c r="N367" s="32">
        <f t="shared" si="11"/>
        <v>0</v>
      </c>
    </row>
    <row r="368" spans="1:14" x14ac:dyDescent="0.25">
      <c r="A368" s="1"/>
      <c r="B368" s="25" t="s">
        <v>437</v>
      </c>
      <c r="C368" s="33" t="s">
        <v>77</v>
      </c>
      <c r="D368" s="33" t="s">
        <v>77</v>
      </c>
      <c r="E368" s="33">
        <v>31201601</v>
      </c>
      <c r="F368" s="116" t="s">
        <v>477</v>
      </c>
      <c r="G368" s="33" t="s">
        <v>24</v>
      </c>
      <c r="H368" s="52">
        <v>1552.88</v>
      </c>
      <c r="I368" s="124">
        <v>0</v>
      </c>
      <c r="J368" s="54">
        <v>0</v>
      </c>
      <c r="K368" s="54"/>
      <c r="L368" s="127"/>
      <c r="M368" s="50">
        <f t="shared" si="10"/>
        <v>0</v>
      </c>
      <c r="N368" s="32">
        <f t="shared" si="11"/>
        <v>0</v>
      </c>
    </row>
    <row r="369" spans="1:14" x14ac:dyDescent="0.25">
      <c r="A369" s="1"/>
      <c r="B369" s="25" t="s">
        <v>478</v>
      </c>
      <c r="C369" s="33" t="s">
        <v>77</v>
      </c>
      <c r="D369" s="33" t="s">
        <v>77</v>
      </c>
      <c r="E369" s="33">
        <v>25172504</v>
      </c>
      <c r="F369" s="116" t="s">
        <v>479</v>
      </c>
      <c r="G369" s="33" t="s">
        <v>24</v>
      </c>
      <c r="H369" s="52">
        <v>7999.9991669999999</v>
      </c>
      <c r="I369" s="124">
        <v>0</v>
      </c>
      <c r="J369" s="54">
        <v>0</v>
      </c>
      <c r="K369" s="54"/>
      <c r="L369" s="127"/>
      <c r="M369" s="50">
        <f t="shared" si="10"/>
        <v>0</v>
      </c>
      <c r="N369" s="32">
        <f t="shared" si="11"/>
        <v>0</v>
      </c>
    </row>
    <row r="370" spans="1:14" x14ac:dyDescent="0.25">
      <c r="A370" s="1"/>
      <c r="B370" s="25" t="s">
        <v>480</v>
      </c>
      <c r="C370" s="25" t="s">
        <v>198</v>
      </c>
      <c r="D370" s="25" t="s">
        <v>198</v>
      </c>
      <c r="E370" s="33">
        <v>11121609</v>
      </c>
      <c r="F370" s="116" t="s">
        <v>481</v>
      </c>
      <c r="G370" s="25" t="s">
        <v>24</v>
      </c>
      <c r="H370" s="26">
        <v>3574.9989999999998</v>
      </c>
      <c r="I370" s="74">
        <v>0</v>
      </c>
      <c r="J370" s="35">
        <v>0</v>
      </c>
      <c r="K370" s="35">
        <v>20</v>
      </c>
      <c r="L370" s="125">
        <v>20</v>
      </c>
      <c r="M370" s="31">
        <f t="shared" si="10"/>
        <v>0</v>
      </c>
      <c r="N370" s="32">
        <f t="shared" si="11"/>
        <v>0</v>
      </c>
    </row>
    <row r="371" spans="1:14" x14ac:dyDescent="0.25">
      <c r="A371" s="1"/>
      <c r="B371" s="25" t="s">
        <v>439</v>
      </c>
      <c r="C371" s="25" t="s">
        <v>198</v>
      </c>
      <c r="D371" s="25" t="s">
        <v>198</v>
      </c>
      <c r="E371" s="33">
        <v>31211803</v>
      </c>
      <c r="F371" s="116" t="s">
        <v>482</v>
      </c>
      <c r="G371" s="25" t="s">
        <v>445</v>
      </c>
      <c r="H371" s="26">
        <v>414.99400000000003</v>
      </c>
      <c r="I371" s="74">
        <v>0</v>
      </c>
      <c r="J371" s="35">
        <v>0</v>
      </c>
      <c r="K371" s="35">
        <v>10</v>
      </c>
      <c r="L371" s="125">
        <v>10</v>
      </c>
      <c r="M371" s="31">
        <f t="shared" si="10"/>
        <v>0</v>
      </c>
      <c r="N371" s="32">
        <f>SUM(M371*H371)</f>
        <v>0</v>
      </c>
    </row>
    <row r="372" spans="1:14" x14ac:dyDescent="0.25">
      <c r="A372" s="1"/>
      <c r="B372" s="25" t="s">
        <v>409</v>
      </c>
      <c r="C372" s="25" t="s">
        <v>198</v>
      </c>
      <c r="D372" s="25" t="s">
        <v>198</v>
      </c>
      <c r="E372" s="33">
        <v>11151512</v>
      </c>
      <c r="F372" s="116" t="s">
        <v>483</v>
      </c>
      <c r="G372" s="25" t="s">
        <v>24</v>
      </c>
      <c r="H372" s="26">
        <v>120.006</v>
      </c>
      <c r="I372" s="74">
        <v>0</v>
      </c>
      <c r="J372" s="35">
        <v>0</v>
      </c>
      <c r="K372" s="35">
        <v>100</v>
      </c>
      <c r="L372" s="125">
        <v>100</v>
      </c>
      <c r="M372" s="31">
        <f t="shared" si="10"/>
        <v>0</v>
      </c>
      <c r="N372" s="32">
        <f t="shared" si="11"/>
        <v>0</v>
      </c>
    </row>
    <row r="373" spans="1:14" x14ac:dyDescent="0.25">
      <c r="A373" s="1"/>
      <c r="B373" s="25" t="s">
        <v>104</v>
      </c>
      <c r="C373" s="33" t="s">
        <v>253</v>
      </c>
      <c r="D373" s="33" t="s">
        <v>253</v>
      </c>
      <c r="E373" s="82">
        <v>39110000</v>
      </c>
      <c r="F373" s="51" t="s">
        <v>484</v>
      </c>
      <c r="G373" s="33" t="s">
        <v>24</v>
      </c>
      <c r="H373" s="52">
        <v>932.2</v>
      </c>
      <c r="I373" s="124">
        <v>0</v>
      </c>
      <c r="J373" s="54">
        <v>0</v>
      </c>
      <c r="K373" s="54"/>
      <c r="L373" s="55"/>
      <c r="M373" s="50">
        <f t="shared" si="10"/>
        <v>0</v>
      </c>
      <c r="N373" s="32">
        <f t="shared" si="11"/>
        <v>0</v>
      </c>
    </row>
    <row r="374" spans="1:14" x14ac:dyDescent="0.25">
      <c r="A374" s="1"/>
      <c r="B374" s="25" t="s">
        <v>169</v>
      </c>
      <c r="C374" s="33" t="s">
        <v>485</v>
      </c>
      <c r="D374" s="33" t="s">
        <v>485</v>
      </c>
      <c r="E374" s="33">
        <v>46171619</v>
      </c>
      <c r="F374" s="51" t="s">
        <v>486</v>
      </c>
      <c r="G374" s="33" t="s">
        <v>24</v>
      </c>
      <c r="H374" s="128">
        <v>365.8</v>
      </c>
      <c r="I374" s="124">
        <v>0</v>
      </c>
      <c r="J374" s="54">
        <v>0</v>
      </c>
      <c r="K374" s="129"/>
      <c r="L374" s="130"/>
      <c r="M374" s="50">
        <f t="shared" si="10"/>
        <v>0</v>
      </c>
      <c r="N374" s="32">
        <f t="shared" si="11"/>
        <v>0</v>
      </c>
    </row>
    <row r="375" spans="1:14" x14ac:dyDescent="0.25">
      <c r="A375" s="1"/>
      <c r="B375" s="131" t="s">
        <v>60</v>
      </c>
      <c r="C375" s="132" t="s">
        <v>487</v>
      </c>
      <c r="D375" s="132" t="s">
        <v>487</v>
      </c>
      <c r="E375" s="133">
        <v>14110000</v>
      </c>
      <c r="F375" s="134" t="s">
        <v>488</v>
      </c>
      <c r="G375" s="133" t="s">
        <v>24</v>
      </c>
      <c r="H375" s="129">
        <v>295</v>
      </c>
      <c r="I375" s="124">
        <v>0</v>
      </c>
      <c r="J375" s="135">
        <v>0</v>
      </c>
      <c r="K375" s="136"/>
      <c r="L375" s="137"/>
      <c r="M375" s="50">
        <f t="shared" si="10"/>
        <v>0</v>
      </c>
      <c r="N375" s="32">
        <f t="shared" si="11"/>
        <v>0</v>
      </c>
    </row>
    <row r="376" spans="1:14" x14ac:dyDescent="0.25">
      <c r="A376" s="1"/>
      <c r="B376" s="131" t="s">
        <v>60</v>
      </c>
      <c r="C376" s="132" t="s">
        <v>487</v>
      </c>
      <c r="D376" s="132" t="s">
        <v>487</v>
      </c>
      <c r="E376" s="133">
        <v>14110000</v>
      </c>
      <c r="F376" s="134" t="s">
        <v>489</v>
      </c>
      <c r="G376" s="133" t="s">
        <v>24</v>
      </c>
      <c r="H376" s="129">
        <v>286</v>
      </c>
      <c r="I376" s="124">
        <v>0</v>
      </c>
      <c r="J376" s="138">
        <v>0</v>
      </c>
      <c r="K376" s="139"/>
      <c r="L376" s="137"/>
      <c r="M376" s="50">
        <f t="shared" si="10"/>
        <v>0</v>
      </c>
      <c r="N376" s="32">
        <f t="shared" si="11"/>
        <v>0</v>
      </c>
    </row>
    <row r="377" spans="1:14" x14ac:dyDescent="0.25">
      <c r="A377" s="1"/>
      <c r="B377" s="131" t="s">
        <v>490</v>
      </c>
      <c r="C377" s="132" t="s">
        <v>26</v>
      </c>
      <c r="D377" s="132" t="s">
        <v>26</v>
      </c>
      <c r="E377" s="133">
        <v>53100000</v>
      </c>
      <c r="F377" s="134" t="s">
        <v>491</v>
      </c>
      <c r="G377" s="133" t="s">
        <v>24</v>
      </c>
      <c r="H377" s="129">
        <v>2832</v>
      </c>
      <c r="I377" s="124">
        <v>0</v>
      </c>
      <c r="J377" s="138">
        <v>0</v>
      </c>
      <c r="K377" s="139" t="s">
        <v>492</v>
      </c>
      <c r="L377" s="137" t="s">
        <v>492</v>
      </c>
      <c r="M377" s="50">
        <f t="shared" si="10"/>
        <v>0</v>
      </c>
      <c r="N377" s="32">
        <f t="shared" si="11"/>
        <v>0</v>
      </c>
    </row>
    <row r="378" spans="1:14" x14ac:dyDescent="0.25">
      <c r="A378" s="1"/>
      <c r="B378" s="131" t="s">
        <v>490</v>
      </c>
      <c r="C378" s="21" t="s">
        <v>493</v>
      </c>
      <c r="D378" s="21" t="s">
        <v>493</v>
      </c>
      <c r="E378" s="133">
        <v>53101602</v>
      </c>
      <c r="F378" s="134" t="s">
        <v>494</v>
      </c>
      <c r="G378" s="133" t="s">
        <v>24</v>
      </c>
      <c r="H378" s="129">
        <v>4484</v>
      </c>
      <c r="I378" s="124">
        <v>0</v>
      </c>
      <c r="J378" s="138">
        <v>0</v>
      </c>
      <c r="K378" s="139" t="s">
        <v>495</v>
      </c>
      <c r="L378" s="137" t="s">
        <v>495</v>
      </c>
      <c r="M378" s="50">
        <f t="shared" si="10"/>
        <v>0</v>
      </c>
      <c r="N378" s="32">
        <f t="shared" si="11"/>
        <v>0</v>
      </c>
    </row>
    <row r="379" spans="1:14" x14ac:dyDescent="0.25">
      <c r="A379" s="1"/>
      <c r="B379" s="131" t="s">
        <v>490</v>
      </c>
      <c r="C379" s="21" t="s">
        <v>493</v>
      </c>
      <c r="D379" s="21" t="s">
        <v>496</v>
      </c>
      <c r="E379" s="133">
        <v>53101602</v>
      </c>
      <c r="F379" s="134" t="s">
        <v>497</v>
      </c>
      <c r="G379" s="133" t="s">
        <v>24</v>
      </c>
      <c r="H379" s="129">
        <v>3540</v>
      </c>
      <c r="I379" s="124">
        <v>0</v>
      </c>
      <c r="J379" s="138">
        <v>0</v>
      </c>
      <c r="K379" s="139" t="s">
        <v>498</v>
      </c>
      <c r="L379" s="137" t="s">
        <v>498</v>
      </c>
      <c r="M379" s="50">
        <f t="shared" si="10"/>
        <v>0</v>
      </c>
      <c r="N379" s="32">
        <f t="shared" si="11"/>
        <v>0</v>
      </c>
    </row>
    <row r="380" spans="1:14" x14ac:dyDescent="0.25">
      <c r="A380" s="1"/>
      <c r="B380" s="131" t="s">
        <v>490</v>
      </c>
      <c r="C380" s="132" t="s">
        <v>26</v>
      </c>
      <c r="D380" s="132" t="s">
        <v>26</v>
      </c>
      <c r="E380" s="133">
        <v>53101802</v>
      </c>
      <c r="F380" s="134" t="s">
        <v>499</v>
      </c>
      <c r="G380" s="133" t="s">
        <v>24</v>
      </c>
      <c r="H380" s="129">
        <v>5900</v>
      </c>
      <c r="I380" s="124">
        <v>0</v>
      </c>
      <c r="J380" s="138">
        <v>0</v>
      </c>
      <c r="K380" s="139" t="s">
        <v>495</v>
      </c>
      <c r="L380" s="137" t="s">
        <v>495</v>
      </c>
      <c r="M380" s="50">
        <f t="shared" si="10"/>
        <v>0</v>
      </c>
      <c r="N380" s="32">
        <f t="shared" si="11"/>
        <v>0</v>
      </c>
    </row>
    <row r="381" spans="1:14" x14ac:dyDescent="0.25">
      <c r="A381" s="1"/>
      <c r="B381" s="131" t="s">
        <v>203</v>
      </c>
      <c r="C381" s="132" t="s">
        <v>58</v>
      </c>
      <c r="D381" s="132" t="s">
        <v>58</v>
      </c>
      <c r="E381" s="133">
        <v>52130000</v>
      </c>
      <c r="F381" s="134" t="s">
        <v>500</v>
      </c>
      <c r="G381" s="133" t="s">
        <v>24</v>
      </c>
      <c r="H381" s="129">
        <v>11296.73</v>
      </c>
      <c r="I381" s="124">
        <v>0</v>
      </c>
      <c r="J381" s="138">
        <v>0</v>
      </c>
      <c r="K381" s="139"/>
      <c r="L381" s="137"/>
      <c r="M381" s="50">
        <f t="shared" si="10"/>
        <v>0</v>
      </c>
      <c r="N381" s="32">
        <f t="shared" si="11"/>
        <v>0</v>
      </c>
    </row>
    <row r="382" spans="1:14" x14ac:dyDescent="0.25">
      <c r="A382" s="1"/>
      <c r="B382" s="131" t="s">
        <v>203</v>
      </c>
      <c r="C382" s="132" t="s">
        <v>58</v>
      </c>
      <c r="D382" s="132" t="s">
        <v>58</v>
      </c>
      <c r="E382" s="133">
        <v>52130000</v>
      </c>
      <c r="F382" s="134" t="s">
        <v>501</v>
      </c>
      <c r="G382" s="133" t="s">
        <v>24</v>
      </c>
      <c r="H382" s="129">
        <v>9949.17</v>
      </c>
      <c r="I382" s="124">
        <v>0</v>
      </c>
      <c r="J382" s="138">
        <v>0</v>
      </c>
      <c r="K382" s="139"/>
      <c r="L382" s="137"/>
      <c r="M382" s="50">
        <f t="shared" si="10"/>
        <v>0</v>
      </c>
      <c r="N382" s="32">
        <f t="shared" si="11"/>
        <v>0</v>
      </c>
    </row>
    <row r="383" spans="1:14" x14ac:dyDescent="0.25">
      <c r="A383" s="1"/>
      <c r="B383" s="131" t="s">
        <v>490</v>
      </c>
      <c r="C383" s="132" t="s">
        <v>38</v>
      </c>
      <c r="D383" s="132" t="s">
        <v>38</v>
      </c>
      <c r="E383" s="133">
        <v>53100000</v>
      </c>
      <c r="F383" s="134" t="s">
        <v>502</v>
      </c>
      <c r="G383" s="133" t="s">
        <v>24</v>
      </c>
      <c r="H383" s="129">
        <v>236</v>
      </c>
      <c r="I383" s="124">
        <v>4248</v>
      </c>
      <c r="J383" s="138">
        <v>18</v>
      </c>
      <c r="K383" s="139" t="s">
        <v>503</v>
      </c>
      <c r="L383" s="137" t="s">
        <v>504</v>
      </c>
      <c r="M383" s="50">
        <f t="shared" si="10"/>
        <v>13</v>
      </c>
      <c r="N383" s="32">
        <f t="shared" si="11"/>
        <v>3068</v>
      </c>
    </row>
    <row r="384" spans="1:14" x14ac:dyDescent="0.25">
      <c r="A384" s="1"/>
      <c r="B384" s="131" t="s">
        <v>490</v>
      </c>
      <c r="C384" s="132" t="s">
        <v>26</v>
      </c>
      <c r="D384" s="132" t="s">
        <v>26</v>
      </c>
      <c r="E384" s="133">
        <v>53100000</v>
      </c>
      <c r="F384" s="134" t="s">
        <v>505</v>
      </c>
      <c r="G384" s="133" t="s">
        <v>24</v>
      </c>
      <c r="H384" s="129">
        <v>14750</v>
      </c>
      <c r="I384" s="124">
        <v>0</v>
      </c>
      <c r="J384" s="138">
        <v>0</v>
      </c>
      <c r="K384" s="139"/>
      <c r="L384" s="137"/>
      <c r="M384" s="50">
        <f t="shared" si="10"/>
        <v>0</v>
      </c>
      <c r="N384" s="32">
        <f t="shared" si="11"/>
        <v>0</v>
      </c>
    </row>
    <row r="385" spans="1:14" x14ac:dyDescent="0.25">
      <c r="A385" s="1"/>
      <c r="B385" s="131" t="s">
        <v>490</v>
      </c>
      <c r="C385" s="132" t="s">
        <v>38</v>
      </c>
      <c r="D385" s="132" t="s">
        <v>38</v>
      </c>
      <c r="E385" s="133">
        <v>53100000</v>
      </c>
      <c r="F385" s="134" t="s">
        <v>506</v>
      </c>
      <c r="G385" s="133" t="s">
        <v>24</v>
      </c>
      <c r="H385" s="129">
        <v>590</v>
      </c>
      <c r="I385" s="124">
        <v>590</v>
      </c>
      <c r="J385" s="138">
        <v>1</v>
      </c>
      <c r="K385" s="139" t="s">
        <v>507</v>
      </c>
      <c r="L385" s="137" t="s">
        <v>507</v>
      </c>
      <c r="M385" s="50">
        <f t="shared" si="10"/>
        <v>1</v>
      </c>
      <c r="N385" s="32">
        <f t="shared" si="11"/>
        <v>590</v>
      </c>
    </row>
    <row r="386" spans="1:14" x14ac:dyDescent="0.25">
      <c r="A386" s="1"/>
      <c r="B386" s="131" t="s">
        <v>508</v>
      </c>
      <c r="C386" s="132" t="s">
        <v>30</v>
      </c>
      <c r="D386" s="132" t="s">
        <v>30</v>
      </c>
      <c r="E386" s="133">
        <v>60103407</v>
      </c>
      <c r="F386" s="134" t="s">
        <v>509</v>
      </c>
      <c r="G386" s="133" t="s">
        <v>24</v>
      </c>
      <c r="H386" s="129">
        <v>3904.38</v>
      </c>
      <c r="I386" s="124">
        <v>0</v>
      </c>
      <c r="J386" s="138">
        <v>0</v>
      </c>
      <c r="K386" s="139"/>
      <c r="L386" s="137"/>
      <c r="M386" s="50">
        <f t="shared" si="10"/>
        <v>0</v>
      </c>
      <c r="N386" s="32">
        <f t="shared" si="11"/>
        <v>0</v>
      </c>
    </row>
    <row r="387" spans="1:14" x14ac:dyDescent="0.25">
      <c r="A387" s="1"/>
      <c r="B387" s="131" t="s">
        <v>169</v>
      </c>
      <c r="C387" s="21" t="s">
        <v>58</v>
      </c>
      <c r="D387" s="21" t="s">
        <v>58</v>
      </c>
      <c r="E387" s="133">
        <v>49101701</v>
      </c>
      <c r="F387" s="134" t="s">
        <v>510</v>
      </c>
      <c r="G387" s="131" t="s">
        <v>24</v>
      </c>
      <c r="H387" s="140">
        <v>413</v>
      </c>
      <c r="I387" s="74">
        <v>0</v>
      </c>
      <c r="J387" s="141">
        <v>0</v>
      </c>
      <c r="K387" s="142" t="s">
        <v>511</v>
      </c>
      <c r="L387" s="143" t="s">
        <v>511</v>
      </c>
      <c r="M387" s="31">
        <f t="shared" si="10"/>
        <v>0</v>
      </c>
      <c r="N387" s="32">
        <f t="shared" si="11"/>
        <v>0</v>
      </c>
    </row>
    <row r="388" spans="1:14" x14ac:dyDescent="0.25">
      <c r="A388" s="1"/>
      <c r="B388" s="131" t="s">
        <v>25</v>
      </c>
      <c r="C388" s="132" t="s">
        <v>26</v>
      </c>
      <c r="D388" s="132" t="s">
        <v>26</v>
      </c>
      <c r="E388" s="133">
        <v>43210000</v>
      </c>
      <c r="F388" s="134" t="s">
        <v>512</v>
      </c>
      <c r="G388" s="133" t="s">
        <v>24</v>
      </c>
      <c r="H388" s="129">
        <v>3481</v>
      </c>
      <c r="I388" s="124">
        <v>0</v>
      </c>
      <c r="J388" s="138">
        <v>0</v>
      </c>
      <c r="K388" s="139"/>
      <c r="L388" s="137"/>
      <c r="M388" s="50">
        <f t="shared" si="10"/>
        <v>0</v>
      </c>
      <c r="N388" s="32">
        <f t="shared" si="11"/>
        <v>0</v>
      </c>
    </row>
    <row r="389" spans="1:14" x14ac:dyDescent="0.25">
      <c r="A389" s="1"/>
      <c r="B389" s="131" t="s">
        <v>25</v>
      </c>
      <c r="C389" s="132" t="s">
        <v>26</v>
      </c>
      <c r="D389" s="132" t="s">
        <v>26</v>
      </c>
      <c r="E389" s="133">
        <v>43210000</v>
      </c>
      <c r="F389" s="134" t="s">
        <v>513</v>
      </c>
      <c r="G389" s="133" t="s">
        <v>24</v>
      </c>
      <c r="H389" s="129">
        <v>10797</v>
      </c>
      <c r="I389" s="124">
        <v>0</v>
      </c>
      <c r="J389" s="138">
        <v>0</v>
      </c>
      <c r="K389" s="139"/>
      <c r="L389" s="137"/>
      <c r="M389" s="50">
        <f t="shared" si="10"/>
        <v>0</v>
      </c>
      <c r="N389" s="32">
        <f t="shared" si="11"/>
        <v>0</v>
      </c>
    </row>
    <row r="390" spans="1:14" x14ac:dyDescent="0.25">
      <c r="A390" s="1"/>
      <c r="B390" s="131" t="s">
        <v>25</v>
      </c>
      <c r="C390" s="132" t="s">
        <v>514</v>
      </c>
      <c r="D390" s="132" t="s">
        <v>514</v>
      </c>
      <c r="E390" s="133">
        <v>43211708</v>
      </c>
      <c r="F390" s="134" t="s">
        <v>515</v>
      </c>
      <c r="G390" s="133" t="s">
        <v>24</v>
      </c>
      <c r="H390" s="129">
        <v>442.5</v>
      </c>
      <c r="I390" s="124">
        <v>0</v>
      </c>
      <c r="J390" s="135">
        <v>0</v>
      </c>
      <c r="K390" s="136"/>
      <c r="L390" s="137"/>
      <c r="M390" s="50">
        <f t="shared" si="10"/>
        <v>0</v>
      </c>
      <c r="N390" s="32">
        <f t="shared" si="11"/>
        <v>0</v>
      </c>
    </row>
    <row r="391" spans="1:14" x14ac:dyDescent="0.25">
      <c r="A391" s="9"/>
      <c r="B391" s="131" t="s">
        <v>203</v>
      </c>
      <c r="C391" s="132" t="s">
        <v>514</v>
      </c>
      <c r="D391" s="132" t="s">
        <v>514</v>
      </c>
      <c r="E391" s="133">
        <v>43211706</v>
      </c>
      <c r="F391" s="134" t="s">
        <v>516</v>
      </c>
      <c r="G391" s="131" t="s">
        <v>24</v>
      </c>
      <c r="H391" s="140">
        <v>767</v>
      </c>
      <c r="I391" s="144">
        <v>1534</v>
      </c>
      <c r="J391" s="145">
        <v>2</v>
      </c>
      <c r="K391" s="146" t="s">
        <v>517</v>
      </c>
      <c r="L391" s="143" t="s">
        <v>518</v>
      </c>
      <c r="M391" s="31">
        <f t="shared" si="10"/>
        <v>1</v>
      </c>
      <c r="N391" s="32">
        <f t="shared" si="11"/>
        <v>767</v>
      </c>
    </row>
    <row r="392" spans="1:14" x14ac:dyDescent="0.25">
      <c r="A392" s="1"/>
      <c r="B392" s="131" t="s">
        <v>104</v>
      </c>
      <c r="C392" s="132" t="s">
        <v>30</v>
      </c>
      <c r="D392" s="132" t="s">
        <v>30</v>
      </c>
      <c r="E392" s="133">
        <v>26111701</v>
      </c>
      <c r="F392" s="134" t="s">
        <v>519</v>
      </c>
      <c r="G392" s="133" t="s">
        <v>24</v>
      </c>
      <c r="H392" s="129">
        <v>2.2999999999999998</v>
      </c>
      <c r="I392" s="124">
        <v>0</v>
      </c>
      <c r="J392" s="138">
        <v>0</v>
      </c>
      <c r="K392" s="139"/>
      <c r="L392" s="137"/>
      <c r="M392" s="50">
        <f t="shared" si="10"/>
        <v>0</v>
      </c>
      <c r="N392" s="32">
        <f t="shared" si="11"/>
        <v>0</v>
      </c>
    </row>
    <row r="393" spans="1:14" x14ac:dyDescent="0.25">
      <c r="A393" s="1"/>
      <c r="B393" s="131" t="s">
        <v>104</v>
      </c>
      <c r="C393" s="132" t="s">
        <v>184</v>
      </c>
      <c r="D393" s="132" t="s">
        <v>184</v>
      </c>
      <c r="E393" s="133">
        <v>26111703</v>
      </c>
      <c r="F393" s="134" t="s">
        <v>520</v>
      </c>
      <c r="G393" s="133" t="s">
        <v>24</v>
      </c>
      <c r="H393" s="129">
        <v>10974</v>
      </c>
      <c r="I393" s="124">
        <v>0</v>
      </c>
      <c r="J393" s="138">
        <v>0</v>
      </c>
      <c r="K393" s="139" t="s">
        <v>498</v>
      </c>
      <c r="L393" s="137" t="s">
        <v>498</v>
      </c>
      <c r="M393" s="50">
        <f t="shared" si="10"/>
        <v>0</v>
      </c>
      <c r="N393" s="32">
        <f t="shared" si="11"/>
        <v>0</v>
      </c>
    </row>
    <row r="394" spans="1:14" x14ac:dyDescent="0.25">
      <c r="A394" s="1"/>
      <c r="B394" s="131" t="s">
        <v>104</v>
      </c>
      <c r="C394" s="132" t="s">
        <v>184</v>
      </c>
      <c r="D394" s="132" t="s">
        <v>184</v>
      </c>
      <c r="E394" s="133">
        <v>26111703</v>
      </c>
      <c r="F394" s="134" t="s">
        <v>521</v>
      </c>
      <c r="G394" s="133" t="s">
        <v>24</v>
      </c>
      <c r="H394" s="129">
        <v>10502</v>
      </c>
      <c r="I394" s="124">
        <v>0</v>
      </c>
      <c r="J394" s="138">
        <v>0</v>
      </c>
      <c r="K394" s="139" t="s">
        <v>498</v>
      </c>
      <c r="L394" s="137" t="s">
        <v>498</v>
      </c>
      <c r="M394" s="50">
        <f t="shared" si="10"/>
        <v>0</v>
      </c>
      <c r="N394" s="32">
        <f t="shared" si="11"/>
        <v>0</v>
      </c>
    </row>
    <row r="395" spans="1:14" x14ac:dyDescent="0.25">
      <c r="A395" s="1"/>
      <c r="B395" s="131" t="s">
        <v>104</v>
      </c>
      <c r="C395" s="147" t="s">
        <v>424</v>
      </c>
      <c r="D395" s="147" t="s">
        <v>424</v>
      </c>
      <c r="E395" s="133">
        <v>25171901</v>
      </c>
      <c r="F395" s="134" t="s">
        <v>522</v>
      </c>
      <c r="G395" s="133" t="s">
        <v>24</v>
      </c>
      <c r="H395" s="129">
        <v>10620</v>
      </c>
      <c r="I395" s="124">
        <v>0</v>
      </c>
      <c r="J395" s="138">
        <v>0</v>
      </c>
      <c r="K395" s="139"/>
      <c r="L395" s="137"/>
      <c r="M395" s="50">
        <f t="shared" si="10"/>
        <v>0</v>
      </c>
      <c r="N395" s="32">
        <f t="shared" si="11"/>
        <v>0</v>
      </c>
    </row>
    <row r="396" spans="1:14" x14ac:dyDescent="0.25">
      <c r="A396" s="1"/>
      <c r="B396" s="131" t="s">
        <v>104</v>
      </c>
      <c r="C396" s="148" t="s">
        <v>40</v>
      </c>
      <c r="D396" s="148" t="s">
        <v>40</v>
      </c>
      <c r="E396" s="131">
        <v>26111701</v>
      </c>
      <c r="F396" s="56" t="s">
        <v>523</v>
      </c>
      <c r="G396" s="131" t="s">
        <v>24</v>
      </c>
      <c r="H396" s="140">
        <v>10608.2</v>
      </c>
      <c r="I396" s="74">
        <v>42432.800000000003</v>
      </c>
      <c r="J396" s="141">
        <v>4</v>
      </c>
      <c r="K396" s="142" t="s">
        <v>524</v>
      </c>
      <c r="L396" s="143" t="s">
        <v>524</v>
      </c>
      <c r="M396" s="31">
        <f t="shared" si="10"/>
        <v>4</v>
      </c>
      <c r="N396" s="32">
        <f t="shared" si="11"/>
        <v>42432.800000000003</v>
      </c>
    </row>
    <row r="397" spans="1:14" x14ac:dyDescent="0.25">
      <c r="A397" s="1"/>
      <c r="B397" s="131" t="s">
        <v>169</v>
      </c>
      <c r="C397" s="147" t="s">
        <v>184</v>
      </c>
      <c r="D397" s="147" t="s">
        <v>184</v>
      </c>
      <c r="E397" s="133">
        <v>60101402</v>
      </c>
      <c r="F397" s="134" t="s">
        <v>525</v>
      </c>
      <c r="G397" s="133" t="s">
        <v>24</v>
      </c>
      <c r="H397" s="129">
        <v>80.239999999999995</v>
      </c>
      <c r="I397" s="124">
        <v>0</v>
      </c>
      <c r="J397" s="138">
        <v>0</v>
      </c>
      <c r="K397" s="139" t="s">
        <v>526</v>
      </c>
      <c r="L397" s="137" t="s">
        <v>526</v>
      </c>
      <c r="M397" s="50">
        <f t="shared" si="10"/>
        <v>0</v>
      </c>
      <c r="N397" s="32">
        <f t="shared" si="11"/>
        <v>0</v>
      </c>
    </row>
    <row r="398" spans="1:14" x14ac:dyDescent="0.25">
      <c r="A398" s="1"/>
      <c r="B398" s="149" t="s">
        <v>169</v>
      </c>
      <c r="C398" s="118" t="s">
        <v>487</v>
      </c>
      <c r="D398" s="118" t="s">
        <v>487</v>
      </c>
      <c r="E398" s="118">
        <v>49100000</v>
      </c>
      <c r="F398" s="150" t="s">
        <v>527</v>
      </c>
      <c r="G398" s="118" t="s">
        <v>24</v>
      </c>
      <c r="H398" s="151">
        <v>430.7</v>
      </c>
      <c r="I398" s="124">
        <v>0</v>
      </c>
      <c r="J398" s="138">
        <v>0</v>
      </c>
      <c r="K398" s="139"/>
      <c r="L398" s="152"/>
      <c r="M398" s="50">
        <f t="shared" si="10"/>
        <v>0</v>
      </c>
      <c r="N398" s="32">
        <f t="shared" si="11"/>
        <v>0</v>
      </c>
    </row>
    <row r="399" spans="1:14" x14ac:dyDescent="0.25">
      <c r="A399" s="1"/>
      <c r="B399" s="149" t="s">
        <v>314</v>
      </c>
      <c r="C399" s="118" t="s">
        <v>30</v>
      </c>
      <c r="D399" s="118" t="s">
        <v>30</v>
      </c>
      <c r="E399" s="118">
        <v>80140000</v>
      </c>
      <c r="F399" s="150" t="s">
        <v>528</v>
      </c>
      <c r="G399" s="118" t="s">
        <v>24</v>
      </c>
      <c r="H399" s="151">
        <v>542.79999999999995</v>
      </c>
      <c r="I399" s="124">
        <v>57536.799999999996</v>
      </c>
      <c r="J399" s="138">
        <v>106</v>
      </c>
      <c r="K399" s="139" t="s">
        <v>529</v>
      </c>
      <c r="L399" s="152" t="s">
        <v>529</v>
      </c>
      <c r="M399" s="50">
        <f t="shared" si="10"/>
        <v>106</v>
      </c>
      <c r="N399" s="32">
        <f t="shared" si="11"/>
        <v>57536.799999999996</v>
      </c>
    </row>
    <row r="400" spans="1:14" x14ac:dyDescent="0.25">
      <c r="B400" s="153" t="s">
        <v>76</v>
      </c>
      <c r="C400" s="154" t="s">
        <v>487</v>
      </c>
      <c r="D400" s="154" t="s">
        <v>487</v>
      </c>
      <c r="E400" s="154">
        <v>49100000</v>
      </c>
      <c r="F400" s="155" t="s">
        <v>530</v>
      </c>
      <c r="G400" s="154" t="s">
        <v>24</v>
      </c>
      <c r="H400" s="156">
        <v>1522.2</v>
      </c>
      <c r="I400" s="124">
        <v>0</v>
      </c>
      <c r="J400" s="157">
        <v>0</v>
      </c>
      <c r="K400" s="158"/>
      <c r="L400" s="159"/>
      <c r="M400" s="50">
        <f t="shared" si="10"/>
        <v>0</v>
      </c>
      <c r="N400" s="32">
        <f t="shared" si="11"/>
        <v>0</v>
      </c>
    </row>
    <row r="401" spans="2:14" x14ac:dyDescent="0.25">
      <c r="B401" s="153" t="s">
        <v>329</v>
      </c>
      <c r="C401" s="154" t="s">
        <v>102</v>
      </c>
      <c r="D401" s="154" t="s">
        <v>102</v>
      </c>
      <c r="E401" s="154">
        <v>27112717</v>
      </c>
      <c r="F401" s="160" t="s">
        <v>531</v>
      </c>
      <c r="G401" s="153" t="s">
        <v>24</v>
      </c>
      <c r="H401" s="161">
        <v>6500</v>
      </c>
      <c r="I401" s="161">
        <v>6500</v>
      </c>
      <c r="J401" s="162">
        <v>1</v>
      </c>
      <c r="K401" s="163"/>
      <c r="L401" s="164"/>
      <c r="M401" s="50">
        <f t="shared" si="10"/>
        <v>1</v>
      </c>
      <c r="N401" s="32">
        <f>SUM(M401*H401)</f>
        <v>6500</v>
      </c>
    </row>
    <row r="402" spans="2:14" x14ac:dyDescent="0.25">
      <c r="B402" s="153" t="s">
        <v>329</v>
      </c>
      <c r="C402" s="154" t="s">
        <v>30</v>
      </c>
      <c r="D402" s="154" t="s">
        <v>30</v>
      </c>
      <c r="E402" s="154">
        <v>42182206</v>
      </c>
      <c r="F402" s="155" t="s">
        <v>532</v>
      </c>
      <c r="G402" s="154" t="s">
        <v>24</v>
      </c>
      <c r="H402" s="156">
        <v>1313.34</v>
      </c>
      <c r="I402" s="156">
        <v>0</v>
      </c>
      <c r="J402" s="157">
        <v>0</v>
      </c>
      <c r="K402" s="158"/>
      <c r="L402" s="159"/>
      <c r="M402" s="50">
        <f t="shared" si="10"/>
        <v>0</v>
      </c>
      <c r="N402" s="32">
        <f t="shared" si="11"/>
        <v>0</v>
      </c>
    </row>
    <row r="403" spans="2:14" x14ac:dyDescent="0.25">
      <c r="B403" s="153" t="s">
        <v>375</v>
      </c>
      <c r="C403" s="165" t="s">
        <v>533</v>
      </c>
      <c r="D403" s="165" t="s">
        <v>533</v>
      </c>
      <c r="E403" s="154">
        <v>60141101</v>
      </c>
      <c r="F403" s="155" t="s">
        <v>534</v>
      </c>
      <c r="G403" s="154" t="s">
        <v>24</v>
      </c>
      <c r="H403" s="156">
        <v>500</v>
      </c>
      <c r="I403" s="156">
        <v>0</v>
      </c>
      <c r="J403" s="157">
        <v>0</v>
      </c>
      <c r="K403" s="158" t="s">
        <v>535</v>
      </c>
      <c r="L403" s="159" t="s">
        <v>535</v>
      </c>
      <c r="M403" s="50">
        <v>0</v>
      </c>
      <c r="N403" s="32">
        <f t="shared" si="11"/>
        <v>0</v>
      </c>
    </row>
    <row r="404" spans="2:14" x14ac:dyDescent="0.25">
      <c r="B404" s="153" t="s">
        <v>412</v>
      </c>
      <c r="C404" s="166" t="s">
        <v>536</v>
      </c>
      <c r="D404" s="166" t="s">
        <v>536</v>
      </c>
      <c r="E404" s="153">
        <v>15121902</v>
      </c>
      <c r="F404" s="160" t="s">
        <v>537</v>
      </c>
      <c r="G404" s="153" t="s">
        <v>24</v>
      </c>
      <c r="H404" s="161">
        <v>960.52</v>
      </c>
      <c r="I404" s="161">
        <v>1921.04</v>
      </c>
      <c r="J404" s="162">
        <v>2</v>
      </c>
      <c r="K404" s="163" t="s">
        <v>538</v>
      </c>
      <c r="L404" s="164" t="s">
        <v>538</v>
      </c>
      <c r="M404" s="31">
        <f t="shared" si="10"/>
        <v>2</v>
      </c>
      <c r="N404" s="32">
        <f>SUM(M404*H404)</f>
        <v>1921.04</v>
      </c>
    </row>
    <row r="405" spans="2:14" x14ac:dyDescent="0.25">
      <c r="B405" s="153" t="s">
        <v>371</v>
      </c>
      <c r="C405" s="165" t="s">
        <v>539</v>
      </c>
      <c r="D405" s="165" t="s">
        <v>539</v>
      </c>
      <c r="E405" s="154">
        <v>55121715</v>
      </c>
      <c r="F405" s="155" t="s">
        <v>540</v>
      </c>
      <c r="G405" s="154" t="s">
        <v>24</v>
      </c>
      <c r="H405" s="156">
        <v>5800</v>
      </c>
      <c r="I405" s="47">
        <v>0</v>
      </c>
      <c r="J405" s="157">
        <v>0</v>
      </c>
      <c r="K405" s="158" t="s">
        <v>541</v>
      </c>
      <c r="L405" s="159" t="s">
        <v>541</v>
      </c>
      <c r="M405" s="50">
        <f t="shared" si="10"/>
        <v>0</v>
      </c>
      <c r="N405" s="32">
        <f t="shared" si="11"/>
        <v>0</v>
      </c>
    </row>
    <row r="406" spans="2:14" x14ac:dyDescent="0.25">
      <c r="B406" s="153" t="s">
        <v>371</v>
      </c>
      <c r="C406" s="165" t="s">
        <v>539</v>
      </c>
      <c r="D406" s="165" t="s">
        <v>539</v>
      </c>
      <c r="E406" s="154">
        <v>55121715</v>
      </c>
      <c r="F406" s="155" t="s">
        <v>542</v>
      </c>
      <c r="G406" s="154" t="s">
        <v>24</v>
      </c>
      <c r="H406" s="156">
        <v>2900</v>
      </c>
      <c r="I406" s="47">
        <v>0</v>
      </c>
      <c r="J406" s="157">
        <v>0</v>
      </c>
      <c r="K406" s="158" t="s">
        <v>541</v>
      </c>
      <c r="L406" s="159" t="s">
        <v>541</v>
      </c>
      <c r="M406" s="50">
        <f t="shared" si="10"/>
        <v>0</v>
      </c>
      <c r="N406" s="32">
        <f t="shared" si="11"/>
        <v>0</v>
      </c>
    </row>
    <row r="407" spans="2:14" x14ac:dyDescent="0.25">
      <c r="B407" s="153" t="s">
        <v>371</v>
      </c>
      <c r="C407" s="165" t="s">
        <v>539</v>
      </c>
      <c r="D407" s="165" t="s">
        <v>539</v>
      </c>
      <c r="E407" s="154">
        <v>55121715</v>
      </c>
      <c r="F407" s="155" t="s">
        <v>543</v>
      </c>
      <c r="G407" s="154" t="s">
        <v>24</v>
      </c>
      <c r="H407" s="156">
        <v>2400</v>
      </c>
      <c r="I407" s="47">
        <v>0</v>
      </c>
      <c r="J407" s="157">
        <v>0</v>
      </c>
      <c r="K407" s="158" t="s">
        <v>544</v>
      </c>
      <c r="L407" s="159" t="s">
        <v>544</v>
      </c>
      <c r="M407" s="50">
        <f t="shared" si="10"/>
        <v>0</v>
      </c>
      <c r="N407" s="32">
        <f t="shared" si="11"/>
        <v>0</v>
      </c>
    </row>
    <row r="408" spans="2:14" x14ac:dyDescent="0.25">
      <c r="B408" s="153" t="s">
        <v>371</v>
      </c>
      <c r="C408" s="165" t="s">
        <v>539</v>
      </c>
      <c r="D408" s="165" t="s">
        <v>539</v>
      </c>
      <c r="E408" s="154">
        <v>55121715</v>
      </c>
      <c r="F408" s="155" t="s">
        <v>545</v>
      </c>
      <c r="G408" s="154" t="s">
        <v>24</v>
      </c>
      <c r="H408" s="156">
        <v>600</v>
      </c>
      <c r="I408" s="47">
        <v>0</v>
      </c>
      <c r="J408" s="157">
        <v>0</v>
      </c>
      <c r="K408" s="158" t="s">
        <v>541</v>
      </c>
      <c r="L408" s="159" t="s">
        <v>541</v>
      </c>
      <c r="M408" s="50">
        <f t="shared" si="10"/>
        <v>0</v>
      </c>
      <c r="N408" s="32">
        <f t="shared" si="11"/>
        <v>0</v>
      </c>
    </row>
    <row r="409" spans="2:14" x14ac:dyDescent="0.25">
      <c r="B409" s="153" t="s">
        <v>21</v>
      </c>
      <c r="C409" s="166" t="s">
        <v>427</v>
      </c>
      <c r="D409" s="166" t="s">
        <v>427</v>
      </c>
      <c r="E409" s="153">
        <v>55101516</v>
      </c>
      <c r="F409" s="160" t="s">
        <v>546</v>
      </c>
      <c r="G409" s="153" t="s">
        <v>24</v>
      </c>
      <c r="H409" s="161">
        <v>1800</v>
      </c>
      <c r="I409" s="42">
        <v>0</v>
      </c>
      <c r="J409" s="162">
        <v>0</v>
      </c>
      <c r="K409" s="163" t="s">
        <v>547</v>
      </c>
      <c r="L409" s="164" t="s">
        <v>547</v>
      </c>
      <c r="M409" s="31">
        <f t="shared" si="10"/>
        <v>0</v>
      </c>
      <c r="N409" s="32">
        <f t="shared" si="11"/>
        <v>0</v>
      </c>
    </row>
    <row r="410" spans="2:14" x14ac:dyDescent="0.25">
      <c r="B410" s="153" t="s">
        <v>169</v>
      </c>
      <c r="C410" s="166" t="s">
        <v>427</v>
      </c>
      <c r="D410" s="166" t="s">
        <v>427</v>
      </c>
      <c r="E410" s="153">
        <v>49101609</v>
      </c>
      <c r="F410" s="160" t="s">
        <v>548</v>
      </c>
      <c r="G410" s="153" t="s">
        <v>24</v>
      </c>
      <c r="H410" s="161">
        <v>944</v>
      </c>
      <c r="I410" s="42">
        <v>0</v>
      </c>
      <c r="J410" s="162">
        <v>0</v>
      </c>
      <c r="K410" s="163" t="s">
        <v>524</v>
      </c>
      <c r="L410" s="164" t="s">
        <v>524</v>
      </c>
      <c r="M410" s="31">
        <f t="shared" si="10"/>
        <v>0</v>
      </c>
      <c r="N410" s="32">
        <f t="shared" si="11"/>
        <v>0</v>
      </c>
    </row>
    <row r="411" spans="2:14" x14ac:dyDescent="0.25">
      <c r="B411" s="153" t="s">
        <v>169</v>
      </c>
      <c r="C411" s="166" t="s">
        <v>427</v>
      </c>
      <c r="D411" s="166" t="s">
        <v>427</v>
      </c>
      <c r="E411" s="153">
        <v>49101609</v>
      </c>
      <c r="F411" s="160" t="s">
        <v>549</v>
      </c>
      <c r="G411" s="153" t="s">
        <v>24</v>
      </c>
      <c r="H411" s="161">
        <v>4720</v>
      </c>
      <c r="I411" s="42">
        <v>0</v>
      </c>
      <c r="J411" s="162">
        <v>0</v>
      </c>
      <c r="K411" s="163" t="s">
        <v>524</v>
      </c>
      <c r="L411" s="164" t="s">
        <v>524</v>
      </c>
      <c r="M411" s="31">
        <f t="shared" si="10"/>
        <v>0</v>
      </c>
      <c r="N411" s="32">
        <f t="shared" si="11"/>
        <v>0</v>
      </c>
    </row>
    <row r="412" spans="2:14" x14ac:dyDescent="0.25">
      <c r="B412" s="153" t="s">
        <v>169</v>
      </c>
      <c r="C412" s="166" t="s">
        <v>427</v>
      </c>
      <c r="D412" s="166" t="s">
        <v>427</v>
      </c>
      <c r="E412" s="153">
        <v>49101609</v>
      </c>
      <c r="F412" s="160" t="s">
        <v>550</v>
      </c>
      <c r="G412" s="153" t="s">
        <v>24</v>
      </c>
      <c r="H412" s="161">
        <v>5900</v>
      </c>
      <c r="I412" s="42">
        <v>0</v>
      </c>
      <c r="J412" s="162">
        <v>0</v>
      </c>
      <c r="K412" s="163" t="s">
        <v>498</v>
      </c>
      <c r="L412" s="164" t="s">
        <v>498</v>
      </c>
      <c r="M412" s="31">
        <f t="shared" ref="M412:M417" si="12">SUM(J412+K412-L412)</f>
        <v>0</v>
      </c>
      <c r="N412" s="32">
        <f t="shared" si="11"/>
        <v>0</v>
      </c>
    </row>
    <row r="413" spans="2:14" x14ac:dyDescent="0.25">
      <c r="B413" s="153" t="s">
        <v>551</v>
      </c>
      <c r="C413" s="166" t="s">
        <v>427</v>
      </c>
      <c r="D413" s="166" t="s">
        <v>427</v>
      </c>
      <c r="E413" s="153">
        <v>10161602</v>
      </c>
      <c r="F413" s="160" t="s">
        <v>552</v>
      </c>
      <c r="G413" s="153" t="s">
        <v>24</v>
      </c>
      <c r="H413" s="161">
        <v>7828.84</v>
      </c>
      <c r="I413" s="42">
        <v>0</v>
      </c>
      <c r="J413" s="162">
        <v>1</v>
      </c>
      <c r="K413" s="163" t="s">
        <v>495</v>
      </c>
      <c r="L413" s="164" t="s">
        <v>544</v>
      </c>
      <c r="M413" s="31">
        <f t="shared" si="12"/>
        <v>0</v>
      </c>
      <c r="N413" s="32">
        <f t="shared" si="11"/>
        <v>0</v>
      </c>
    </row>
    <row r="414" spans="2:14" x14ac:dyDescent="0.25">
      <c r="B414" s="153" t="s">
        <v>25</v>
      </c>
      <c r="C414" s="166" t="s">
        <v>427</v>
      </c>
      <c r="D414" s="166" t="s">
        <v>427</v>
      </c>
      <c r="E414" s="153">
        <v>55101522</v>
      </c>
      <c r="F414" s="160" t="s">
        <v>553</v>
      </c>
      <c r="G414" s="153" t="s">
        <v>24</v>
      </c>
      <c r="H414" s="161">
        <v>2360</v>
      </c>
      <c r="I414" s="42">
        <v>0</v>
      </c>
      <c r="J414" s="162">
        <v>0</v>
      </c>
      <c r="K414" s="163" t="s">
        <v>498</v>
      </c>
      <c r="L414" s="164" t="s">
        <v>498</v>
      </c>
      <c r="M414" s="31">
        <f t="shared" si="12"/>
        <v>0</v>
      </c>
      <c r="N414" s="32">
        <f>+M4262*H414</f>
        <v>0</v>
      </c>
    </row>
    <row r="415" spans="2:14" x14ac:dyDescent="0.25">
      <c r="B415" s="153" t="s">
        <v>169</v>
      </c>
      <c r="C415" s="166" t="s">
        <v>427</v>
      </c>
      <c r="D415" s="166" t="s">
        <v>427</v>
      </c>
      <c r="E415" s="153">
        <v>41111714</v>
      </c>
      <c r="F415" s="160" t="s">
        <v>554</v>
      </c>
      <c r="G415" s="153" t="s">
        <v>24</v>
      </c>
      <c r="H415" s="161">
        <v>1180</v>
      </c>
      <c r="I415" s="42">
        <v>0</v>
      </c>
      <c r="J415" s="162">
        <v>0</v>
      </c>
      <c r="K415" s="163" t="s">
        <v>498</v>
      </c>
      <c r="L415" s="164" t="s">
        <v>498</v>
      </c>
      <c r="M415" s="31">
        <f t="shared" si="12"/>
        <v>0</v>
      </c>
      <c r="N415" s="32">
        <f>+M4264*H415</f>
        <v>0</v>
      </c>
    </row>
    <row r="416" spans="2:14" x14ac:dyDescent="0.25">
      <c r="B416" s="153" t="s">
        <v>25</v>
      </c>
      <c r="C416" s="166" t="s">
        <v>40</v>
      </c>
      <c r="D416" s="166" t="s">
        <v>40</v>
      </c>
      <c r="E416" s="153">
        <v>44122011</v>
      </c>
      <c r="F416" s="160" t="s">
        <v>555</v>
      </c>
      <c r="G416" s="153" t="s">
        <v>34</v>
      </c>
      <c r="H416" s="161">
        <v>61.36</v>
      </c>
      <c r="I416" s="42">
        <v>0</v>
      </c>
      <c r="J416" s="162">
        <v>0</v>
      </c>
      <c r="K416" s="167">
        <v>2000</v>
      </c>
      <c r="L416" s="168">
        <v>2000</v>
      </c>
      <c r="M416" s="31">
        <f t="shared" si="12"/>
        <v>0</v>
      </c>
      <c r="N416" s="32">
        <f>+M4266*H416</f>
        <v>0</v>
      </c>
    </row>
    <row r="417" spans="1:17" x14ac:dyDescent="0.25">
      <c r="B417" s="153" t="s">
        <v>280</v>
      </c>
      <c r="C417" s="166" t="s">
        <v>40</v>
      </c>
      <c r="D417" s="166" t="s">
        <v>40</v>
      </c>
      <c r="E417" s="153">
        <v>52151504</v>
      </c>
      <c r="F417" s="160" t="s">
        <v>556</v>
      </c>
      <c r="G417" s="153" t="s">
        <v>24</v>
      </c>
      <c r="H417" s="161">
        <v>23.01</v>
      </c>
      <c r="I417" s="42">
        <v>0</v>
      </c>
      <c r="J417" s="162">
        <v>0</v>
      </c>
      <c r="K417" s="167">
        <v>950</v>
      </c>
      <c r="L417" s="168">
        <v>950</v>
      </c>
      <c r="M417" s="31">
        <f t="shared" si="12"/>
        <v>0</v>
      </c>
      <c r="N417" s="32">
        <f>+M4267*H417</f>
        <v>0</v>
      </c>
    </row>
    <row r="418" spans="1:17" x14ac:dyDescent="0.25">
      <c r="B418" s="153" t="s">
        <v>314</v>
      </c>
      <c r="C418" s="166" t="s">
        <v>40</v>
      </c>
      <c r="D418" s="166" t="s">
        <v>40</v>
      </c>
      <c r="E418" s="153">
        <v>46181705</v>
      </c>
      <c r="F418" s="160" t="s">
        <v>557</v>
      </c>
      <c r="G418" s="153" t="s">
        <v>24</v>
      </c>
      <c r="H418" s="161">
        <v>6136</v>
      </c>
      <c r="I418" s="42">
        <v>6136</v>
      </c>
      <c r="J418" s="162">
        <v>1</v>
      </c>
      <c r="K418" s="167">
        <v>4</v>
      </c>
      <c r="L418" s="168">
        <v>4</v>
      </c>
      <c r="M418" s="31">
        <f t="shared" ref="M418:M532" si="13">+J418+K418-L418</f>
        <v>1</v>
      </c>
      <c r="N418" s="32">
        <f>+M418*H418</f>
        <v>6136</v>
      </c>
    </row>
    <row r="419" spans="1:17" x14ac:dyDescent="0.25">
      <c r="B419" s="153" t="s">
        <v>76</v>
      </c>
      <c r="C419" s="166" t="s">
        <v>40</v>
      </c>
      <c r="D419" s="166" t="s">
        <v>40</v>
      </c>
      <c r="E419" s="153">
        <v>31151505</v>
      </c>
      <c r="F419" s="160" t="s">
        <v>558</v>
      </c>
      <c r="G419" s="153" t="s">
        <v>24</v>
      </c>
      <c r="H419" s="161">
        <v>1534</v>
      </c>
      <c r="I419" s="42">
        <v>3068</v>
      </c>
      <c r="J419" s="162">
        <v>2</v>
      </c>
      <c r="K419" s="167">
        <v>7</v>
      </c>
      <c r="L419" s="168">
        <v>7</v>
      </c>
      <c r="M419" s="31">
        <f t="shared" si="13"/>
        <v>2</v>
      </c>
      <c r="N419" s="32">
        <f>+M419*H419</f>
        <v>3068</v>
      </c>
    </row>
    <row r="420" spans="1:17" x14ac:dyDescent="0.25">
      <c r="B420" s="153" t="s">
        <v>314</v>
      </c>
      <c r="C420" s="166" t="s">
        <v>40</v>
      </c>
      <c r="D420" s="166" t="s">
        <v>40</v>
      </c>
      <c r="E420" s="153">
        <v>46181522</v>
      </c>
      <c r="F420" s="160" t="s">
        <v>559</v>
      </c>
      <c r="G420" s="153" t="s">
        <v>24</v>
      </c>
      <c r="H420" s="161">
        <v>2832</v>
      </c>
      <c r="I420" s="42">
        <v>2832</v>
      </c>
      <c r="J420" s="162">
        <v>1</v>
      </c>
      <c r="K420" s="167">
        <v>4</v>
      </c>
      <c r="L420" s="168">
        <v>4</v>
      </c>
      <c r="M420" s="31">
        <f t="shared" si="13"/>
        <v>1</v>
      </c>
      <c r="N420" s="32">
        <f t="shared" ref="N420:N490" si="14">+M420*H420</f>
        <v>2832</v>
      </c>
    </row>
    <row r="421" spans="1:17" x14ac:dyDescent="0.25">
      <c r="B421" s="153" t="s">
        <v>490</v>
      </c>
      <c r="C421" s="166" t="s">
        <v>40</v>
      </c>
      <c r="D421" s="166" t="s">
        <v>40</v>
      </c>
      <c r="E421" s="153">
        <v>53102505</v>
      </c>
      <c r="F421" s="160" t="s">
        <v>560</v>
      </c>
      <c r="G421" s="153" t="s">
        <v>24</v>
      </c>
      <c r="H421" s="161">
        <v>1829</v>
      </c>
      <c r="I421" s="42">
        <v>0</v>
      </c>
      <c r="J421" s="162">
        <v>1</v>
      </c>
      <c r="K421" s="167">
        <v>27</v>
      </c>
      <c r="L421" s="168">
        <v>28</v>
      </c>
      <c r="M421" s="31">
        <f t="shared" si="13"/>
        <v>0</v>
      </c>
      <c r="N421" s="32">
        <f t="shared" si="14"/>
        <v>0</v>
      </c>
    </row>
    <row r="422" spans="1:17" x14ac:dyDescent="0.25">
      <c r="B422" s="153" t="s">
        <v>478</v>
      </c>
      <c r="C422" s="166" t="s">
        <v>40</v>
      </c>
      <c r="D422" s="166" t="s">
        <v>40</v>
      </c>
      <c r="E422" s="153">
        <v>25172504</v>
      </c>
      <c r="F422" s="160" t="s">
        <v>561</v>
      </c>
      <c r="G422" s="153" t="s">
        <v>24</v>
      </c>
      <c r="H422" s="161">
        <v>10030</v>
      </c>
      <c r="I422" s="42">
        <v>0</v>
      </c>
      <c r="J422" s="162">
        <v>0</v>
      </c>
      <c r="K422" s="167">
        <v>2</v>
      </c>
      <c r="L422" s="168">
        <v>2</v>
      </c>
      <c r="M422" s="31">
        <f t="shared" si="13"/>
        <v>0</v>
      </c>
      <c r="N422" s="32">
        <f t="shared" si="14"/>
        <v>0</v>
      </c>
    </row>
    <row r="423" spans="1:17" x14ac:dyDescent="0.25">
      <c r="B423" s="153" t="s">
        <v>478</v>
      </c>
      <c r="C423" s="166" t="s">
        <v>562</v>
      </c>
      <c r="D423" s="166" t="s">
        <v>562</v>
      </c>
      <c r="E423" s="153">
        <v>25172504</v>
      </c>
      <c r="F423" s="160" t="s">
        <v>563</v>
      </c>
      <c r="G423" s="153" t="s">
        <v>24</v>
      </c>
      <c r="H423" s="161">
        <v>14278</v>
      </c>
      <c r="I423" s="42">
        <v>0</v>
      </c>
      <c r="J423" s="162">
        <v>0</v>
      </c>
      <c r="K423" s="167">
        <v>7</v>
      </c>
      <c r="L423" s="168">
        <v>7</v>
      </c>
      <c r="M423" s="31">
        <f t="shared" si="13"/>
        <v>0</v>
      </c>
      <c r="N423" s="32">
        <f>+M423*H423</f>
        <v>0</v>
      </c>
    </row>
    <row r="424" spans="1:17" x14ac:dyDescent="0.25">
      <c r="B424" s="153" t="s">
        <v>564</v>
      </c>
      <c r="C424" s="166" t="s">
        <v>464</v>
      </c>
      <c r="D424" s="166" t="s">
        <v>464</v>
      </c>
      <c r="E424" s="153">
        <v>30181505</v>
      </c>
      <c r="F424" s="160" t="s">
        <v>565</v>
      </c>
      <c r="G424" s="153" t="s">
        <v>24</v>
      </c>
      <c r="H424" s="161">
        <v>9953.2999999999993</v>
      </c>
      <c r="I424" s="42">
        <v>0</v>
      </c>
      <c r="J424" s="162">
        <v>0</v>
      </c>
      <c r="K424" s="167">
        <v>1</v>
      </c>
      <c r="L424" s="168">
        <v>1</v>
      </c>
      <c r="M424" s="31">
        <f t="shared" si="13"/>
        <v>0</v>
      </c>
      <c r="N424" s="32">
        <f t="shared" si="14"/>
        <v>0</v>
      </c>
    </row>
    <row r="425" spans="1:17" x14ac:dyDescent="0.25">
      <c r="B425" s="153" t="s">
        <v>203</v>
      </c>
      <c r="C425" s="166" t="s">
        <v>566</v>
      </c>
      <c r="D425" s="166" t="s">
        <v>566</v>
      </c>
      <c r="E425" s="153">
        <v>26101801</v>
      </c>
      <c r="F425" s="160" t="s">
        <v>567</v>
      </c>
      <c r="G425" s="153" t="s">
        <v>24</v>
      </c>
      <c r="H425" s="161">
        <v>1534</v>
      </c>
      <c r="I425" s="42">
        <v>0</v>
      </c>
      <c r="J425" s="162">
        <v>0</v>
      </c>
      <c r="K425" s="167">
        <v>8</v>
      </c>
      <c r="L425" s="168">
        <v>8</v>
      </c>
      <c r="M425" s="31">
        <f t="shared" si="13"/>
        <v>0</v>
      </c>
      <c r="N425" s="32">
        <f t="shared" si="14"/>
        <v>0</v>
      </c>
    </row>
    <row r="426" spans="1:17" x14ac:dyDescent="0.25">
      <c r="B426" s="153" t="s">
        <v>203</v>
      </c>
      <c r="C426" s="166" t="s">
        <v>566</v>
      </c>
      <c r="D426" s="166" t="s">
        <v>566</v>
      </c>
      <c r="E426" s="153">
        <v>26101801</v>
      </c>
      <c r="F426" s="160" t="s">
        <v>568</v>
      </c>
      <c r="G426" s="153" t="s">
        <v>24</v>
      </c>
      <c r="H426" s="161">
        <v>1416</v>
      </c>
      <c r="I426" s="42">
        <v>0</v>
      </c>
      <c r="J426" s="162">
        <v>0</v>
      </c>
      <c r="K426" s="167">
        <v>8</v>
      </c>
      <c r="L426" s="168">
        <v>8</v>
      </c>
      <c r="M426" s="31">
        <f t="shared" si="13"/>
        <v>0</v>
      </c>
      <c r="N426" s="32">
        <f t="shared" si="14"/>
        <v>0</v>
      </c>
    </row>
    <row r="427" spans="1:17" x14ac:dyDescent="0.25">
      <c r="B427" s="153" t="s">
        <v>21</v>
      </c>
      <c r="C427" s="166" t="s">
        <v>569</v>
      </c>
      <c r="D427" s="166" t="s">
        <v>569</v>
      </c>
      <c r="E427" s="153">
        <v>55121711</v>
      </c>
      <c r="F427" s="160" t="s">
        <v>570</v>
      </c>
      <c r="G427" s="153" t="s">
        <v>24</v>
      </c>
      <c r="H427" s="161">
        <v>4808.5</v>
      </c>
      <c r="I427" s="42">
        <v>0</v>
      </c>
      <c r="J427" s="162">
        <v>0</v>
      </c>
      <c r="K427" s="167">
        <v>22</v>
      </c>
      <c r="L427" s="168">
        <v>22</v>
      </c>
      <c r="M427" s="31">
        <f t="shared" si="13"/>
        <v>0</v>
      </c>
      <c r="N427" s="32">
        <f t="shared" si="14"/>
        <v>0</v>
      </c>
    </row>
    <row r="428" spans="1:17" x14ac:dyDescent="0.25">
      <c r="B428" s="153" t="s">
        <v>104</v>
      </c>
      <c r="C428" s="166" t="s">
        <v>571</v>
      </c>
      <c r="D428" s="166" t="s">
        <v>571</v>
      </c>
      <c r="E428" s="153">
        <v>26111170</v>
      </c>
      <c r="F428" s="160" t="s">
        <v>572</v>
      </c>
      <c r="G428" s="153" t="s">
        <v>24</v>
      </c>
      <c r="H428" s="161">
        <v>25960</v>
      </c>
      <c r="I428" s="42">
        <v>0</v>
      </c>
      <c r="J428" s="162">
        <v>0</v>
      </c>
      <c r="K428" s="167">
        <v>14</v>
      </c>
      <c r="L428" s="168">
        <v>14</v>
      </c>
      <c r="M428" s="31">
        <f t="shared" si="13"/>
        <v>0</v>
      </c>
      <c r="N428" s="32">
        <f t="shared" si="14"/>
        <v>0</v>
      </c>
    </row>
    <row r="429" spans="1:17" ht="17.25" customHeight="1" x14ac:dyDescent="0.25">
      <c r="B429" s="153" t="s">
        <v>21</v>
      </c>
      <c r="C429" s="169" t="s">
        <v>493</v>
      </c>
      <c r="D429" s="169" t="s">
        <v>493</v>
      </c>
      <c r="E429" s="170">
        <v>55101516</v>
      </c>
      <c r="F429" s="171" t="s">
        <v>573</v>
      </c>
      <c r="G429" s="170" t="s">
        <v>24</v>
      </c>
      <c r="H429" s="172">
        <v>802.4</v>
      </c>
      <c r="I429" s="173">
        <v>0</v>
      </c>
      <c r="J429" s="174">
        <v>0</v>
      </c>
      <c r="K429" s="175">
        <v>200</v>
      </c>
      <c r="L429" s="176">
        <v>200</v>
      </c>
      <c r="M429" s="31">
        <f t="shared" si="13"/>
        <v>0</v>
      </c>
      <c r="N429" s="177">
        <f t="shared" si="14"/>
        <v>0</v>
      </c>
    </row>
    <row r="430" spans="1:17" s="167" customFormat="1" x14ac:dyDescent="0.25">
      <c r="A430"/>
      <c r="B430" s="153" t="s">
        <v>169</v>
      </c>
      <c r="C430" s="169" t="s">
        <v>493</v>
      </c>
      <c r="D430" s="169" t="s">
        <v>493</v>
      </c>
      <c r="E430" s="170">
        <v>49101609</v>
      </c>
      <c r="F430" s="171" t="s">
        <v>574</v>
      </c>
      <c r="G430" s="170" t="s">
        <v>24</v>
      </c>
      <c r="H430" s="172">
        <v>2360</v>
      </c>
      <c r="I430" s="173">
        <v>0</v>
      </c>
      <c r="J430" s="174">
        <v>0</v>
      </c>
      <c r="K430" s="175">
        <v>3</v>
      </c>
      <c r="L430" s="176">
        <v>3</v>
      </c>
      <c r="M430" s="31">
        <f t="shared" si="13"/>
        <v>0</v>
      </c>
      <c r="N430" s="32">
        <f t="shared" si="14"/>
        <v>0</v>
      </c>
      <c r="O430"/>
      <c r="P430"/>
      <c r="Q430" s="178"/>
    </row>
    <row r="431" spans="1:17" x14ac:dyDescent="0.25">
      <c r="B431" s="153" t="s">
        <v>76</v>
      </c>
      <c r="C431" s="169" t="s">
        <v>493</v>
      </c>
      <c r="D431" s="169" t="s">
        <v>493</v>
      </c>
      <c r="E431" s="170">
        <v>49101609</v>
      </c>
      <c r="F431" s="171" t="s">
        <v>575</v>
      </c>
      <c r="G431" s="170" t="s">
        <v>24</v>
      </c>
      <c r="H431" s="172">
        <v>354</v>
      </c>
      <c r="I431" s="173">
        <v>0</v>
      </c>
      <c r="J431" s="174">
        <v>0</v>
      </c>
      <c r="K431" s="175">
        <v>1</v>
      </c>
      <c r="L431" s="176">
        <v>1</v>
      </c>
      <c r="M431" s="31">
        <f t="shared" si="13"/>
        <v>0</v>
      </c>
      <c r="N431" s="177">
        <f t="shared" si="14"/>
        <v>0</v>
      </c>
    </row>
    <row r="432" spans="1:17" x14ac:dyDescent="0.25">
      <c r="B432" s="153" t="s">
        <v>169</v>
      </c>
      <c r="C432" s="169" t="s">
        <v>493</v>
      </c>
      <c r="D432" s="169" t="s">
        <v>493</v>
      </c>
      <c r="E432" s="170">
        <v>49101609</v>
      </c>
      <c r="F432" s="171" t="s">
        <v>576</v>
      </c>
      <c r="G432" s="170" t="s">
        <v>577</v>
      </c>
      <c r="H432" s="172">
        <v>1180</v>
      </c>
      <c r="I432" s="173">
        <v>0</v>
      </c>
      <c r="J432" s="174">
        <v>0</v>
      </c>
      <c r="K432" s="175">
        <v>2</v>
      </c>
      <c r="L432" s="176">
        <v>2</v>
      </c>
      <c r="M432" s="31">
        <f t="shared" si="13"/>
        <v>0</v>
      </c>
      <c r="N432" s="177">
        <f t="shared" si="14"/>
        <v>0</v>
      </c>
    </row>
    <row r="433" spans="1:17" s="167" customFormat="1" x14ac:dyDescent="0.25">
      <c r="A433"/>
      <c r="B433" s="153" t="s">
        <v>169</v>
      </c>
      <c r="C433" s="166" t="s">
        <v>493</v>
      </c>
      <c r="D433" s="166" t="s">
        <v>493</v>
      </c>
      <c r="E433" s="153">
        <v>49101609</v>
      </c>
      <c r="F433" s="160" t="s">
        <v>578</v>
      </c>
      <c r="G433" s="153" t="s">
        <v>577</v>
      </c>
      <c r="H433" s="161">
        <v>236</v>
      </c>
      <c r="I433" s="42">
        <v>0</v>
      </c>
      <c r="J433" s="162">
        <v>0</v>
      </c>
      <c r="K433" s="167">
        <v>5</v>
      </c>
      <c r="L433" s="168">
        <v>5</v>
      </c>
      <c r="M433" s="31">
        <f t="shared" si="13"/>
        <v>0</v>
      </c>
      <c r="N433" s="32">
        <f t="shared" si="14"/>
        <v>0</v>
      </c>
      <c r="O433"/>
      <c r="P433"/>
      <c r="Q433" s="178"/>
    </row>
    <row r="434" spans="1:17" x14ac:dyDescent="0.25">
      <c r="B434" s="153" t="s">
        <v>169</v>
      </c>
      <c r="C434" s="166" t="s">
        <v>493</v>
      </c>
      <c r="D434" s="166" t="s">
        <v>493</v>
      </c>
      <c r="E434" s="153">
        <v>49101609</v>
      </c>
      <c r="F434" s="160" t="s">
        <v>579</v>
      </c>
      <c r="G434" s="153" t="s">
        <v>24</v>
      </c>
      <c r="H434" s="161">
        <v>590</v>
      </c>
      <c r="I434" s="42">
        <v>0</v>
      </c>
      <c r="J434" s="162">
        <v>0</v>
      </c>
      <c r="K434" s="167">
        <v>2</v>
      </c>
      <c r="L434" s="168">
        <v>2</v>
      </c>
      <c r="M434" s="31">
        <f t="shared" si="13"/>
        <v>0</v>
      </c>
      <c r="N434" s="32">
        <f t="shared" si="14"/>
        <v>0</v>
      </c>
    </row>
    <row r="435" spans="1:17" x14ac:dyDescent="0.25">
      <c r="B435" s="153" t="s">
        <v>169</v>
      </c>
      <c r="C435" s="166" t="s">
        <v>493</v>
      </c>
      <c r="D435" s="166" t="s">
        <v>493</v>
      </c>
      <c r="E435" s="153">
        <v>49101609</v>
      </c>
      <c r="F435" s="160" t="s">
        <v>580</v>
      </c>
      <c r="G435" s="153" t="s">
        <v>24</v>
      </c>
      <c r="H435" s="161">
        <v>590</v>
      </c>
      <c r="I435" s="42">
        <v>0</v>
      </c>
      <c r="J435" s="162">
        <v>0</v>
      </c>
      <c r="K435" s="167">
        <v>1</v>
      </c>
      <c r="L435" s="168">
        <v>1</v>
      </c>
      <c r="M435" s="31">
        <f t="shared" si="13"/>
        <v>0</v>
      </c>
      <c r="N435" s="32">
        <f t="shared" si="14"/>
        <v>0</v>
      </c>
    </row>
    <row r="436" spans="1:17" x14ac:dyDescent="0.25">
      <c r="B436" s="153" t="s">
        <v>169</v>
      </c>
      <c r="C436" s="166" t="s">
        <v>493</v>
      </c>
      <c r="D436" s="166" t="s">
        <v>493</v>
      </c>
      <c r="E436" s="153">
        <v>49101609</v>
      </c>
      <c r="F436" s="160" t="s">
        <v>581</v>
      </c>
      <c r="G436" s="153" t="s">
        <v>24</v>
      </c>
      <c r="H436" s="161">
        <v>590</v>
      </c>
      <c r="I436" s="42">
        <v>0</v>
      </c>
      <c r="J436" s="162">
        <v>0</v>
      </c>
      <c r="K436" s="167">
        <v>1</v>
      </c>
      <c r="L436" s="168">
        <v>1</v>
      </c>
      <c r="M436" s="31">
        <f t="shared" si="13"/>
        <v>0</v>
      </c>
      <c r="N436" s="32">
        <f t="shared" si="14"/>
        <v>0</v>
      </c>
    </row>
    <row r="437" spans="1:17" x14ac:dyDescent="0.25">
      <c r="B437" s="153" t="s">
        <v>169</v>
      </c>
      <c r="C437" s="166" t="s">
        <v>493</v>
      </c>
      <c r="D437" s="166" t="s">
        <v>493</v>
      </c>
      <c r="E437" s="153">
        <v>49101609</v>
      </c>
      <c r="F437" s="160" t="s">
        <v>582</v>
      </c>
      <c r="G437" s="153" t="s">
        <v>24</v>
      </c>
      <c r="H437" s="161">
        <v>354</v>
      </c>
      <c r="I437" s="42">
        <v>0</v>
      </c>
      <c r="J437" s="162">
        <v>0</v>
      </c>
      <c r="K437" s="167">
        <v>4</v>
      </c>
      <c r="L437" s="168">
        <v>4</v>
      </c>
      <c r="M437" s="31">
        <f t="shared" si="13"/>
        <v>0</v>
      </c>
      <c r="N437" s="32">
        <f t="shared" si="14"/>
        <v>0</v>
      </c>
    </row>
    <row r="438" spans="1:17" x14ac:dyDescent="0.25">
      <c r="B438" s="153" t="s">
        <v>169</v>
      </c>
      <c r="C438" s="166" t="s">
        <v>493</v>
      </c>
      <c r="D438" s="166" t="s">
        <v>493</v>
      </c>
      <c r="E438" s="153">
        <v>49101609</v>
      </c>
      <c r="F438" s="160" t="s">
        <v>583</v>
      </c>
      <c r="G438" s="153" t="s">
        <v>24</v>
      </c>
      <c r="H438" s="161">
        <v>1180</v>
      </c>
      <c r="I438" s="42">
        <v>0</v>
      </c>
      <c r="J438" s="162">
        <v>0</v>
      </c>
      <c r="K438" s="167">
        <v>2</v>
      </c>
      <c r="L438" s="168">
        <v>2</v>
      </c>
      <c r="M438" s="31">
        <f t="shared" si="13"/>
        <v>0</v>
      </c>
      <c r="N438" s="32">
        <f t="shared" si="14"/>
        <v>0</v>
      </c>
    </row>
    <row r="439" spans="1:17" x14ac:dyDescent="0.25">
      <c r="B439" s="153" t="s">
        <v>169</v>
      </c>
      <c r="C439" s="166" t="s">
        <v>493</v>
      </c>
      <c r="D439" s="166" t="s">
        <v>493</v>
      </c>
      <c r="E439" s="153">
        <v>49101609</v>
      </c>
      <c r="F439" s="160" t="s">
        <v>584</v>
      </c>
      <c r="G439" s="153" t="s">
        <v>24</v>
      </c>
      <c r="H439" s="161">
        <v>1770</v>
      </c>
      <c r="I439" s="42">
        <v>0</v>
      </c>
      <c r="J439" s="162">
        <v>0</v>
      </c>
      <c r="K439" s="167">
        <v>4</v>
      </c>
      <c r="L439" s="168">
        <v>4</v>
      </c>
      <c r="M439" s="31">
        <f t="shared" si="13"/>
        <v>0</v>
      </c>
      <c r="N439" s="32">
        <f t="shared" si="14"/>
        <v>0</v>
      </c>
    </row>
    <row r="440" spans="1:17" x14ac:dyDescent="0.25">
      <c r="B440" s="153" t="s">
        <v>76</v>
      </c>
      <c r="C440" s="166" t="s">
        <v>493</v>
      </c>
      <c r="D440" s="166" t="s">
        <v>493</v>
      </c>
      <c r="E440" s="153">
        <v>49101609</v>
      </c>
      <c r="F440" s="160" t="s">
        <v>585</v>
      </c>
      <c r="G440" s="153" t="s">
        <v>24</v>
      </c>
      <c r="H440" s="161">
        <v>708</v>
      </c>
      <c r="I440" s="42">
        <v>0</v>
      </c>
      <c r="J440" s="162">
        <v>6</v>
      </c>
      <c r="K440" s="167">
        <v>6</v>
      </c>
      <c r="L440" s="168">
        <v>12</v>
      </c>
      <c r="M440" s="31">
        <f t="shared" si="13"/>
        <v>0</v>
      </c>
      <c r="N440" s="32">
        <f t="shared" si="14"/>
        <v>0</v>
      </c>
    </row>
    <row r="441" spans="1:17" x14ac:dyDescent="0.25">
      <c r="B441" s="153" t="s">
        <v>169</v>
      </c>
      <c r="C441" s="166" t="s">
        <v>493</v>
      </c>
      <c r="D441" s="166" t="s">
        <v>493</v>
      </c>
      <c r="E441" s="153">
        <v>49101609</v>
      </c>
      <c r="F441" s="160" t="s">
        <v>586</v>
      </c>
      <c r="G441" s="153" t="s">
        <v>24</v>
      </c>
      <c r="H441" s="161">
        <v>354</v>
      </c>
      <c r="I441" s="42">
        <v>0</v>
      </c>
      <c r="J441" s="162">
        <v>0</v>
      </c>
      <c r="K441" s="167">
        <v>8</v>
      </c>
      <c r="L441" s="168">
        <v>8</v>
      </c>
      <c r="M441" s="31">
        <f t="shared" si="13"/>
        <v>0</v>
      </c>
      <c r="N441" s="32">
        <f t="shared" si="14"/>
        <v>0</v>
      </c>
    </row>
    <row r="442" spans="1:17" x14ac:dyDescent="0.25">
      <c r="B442" s="153" t="s">
        <v>169</v>
      </c>
      <c r="C442" s="166" t="s">
        <v>493</v>
      </c>
      <c r="D442" s="166" t="s">
        <v>493</v>
      </c>
      <c r="E442" s="153">
        <v>49101609</v>
      </c>
      <c r="F442" s="160" t="s">
        <v>587</v>
      </c>
      <c r="G442" s="153" t="s">
        <v>24</v>
      </c>
      <c r="H442" s="161">
        <v>1770</v>
      </c>
      <c r="I442" s="42">
        <v>0</v>
      </c>
      <c r="J442" s="162">
        <v>0</v>
      </c>
      <c r="K442" s="167">
        <v>2</v>
      </c>
      <c r="L442" s="168">
        <v>2</v>
      </c>
      <c r="M442" s="31">
        <f t="shared" si="13"/>
        <v>0</v>
      </c>
      <c r="N442" s="32">
        <f t="shared" si="14"/>
        <v>0</v>
      </c>
    </row>
    <row r="443" spans="1:17" x14ac:dyDescent="0.25">
      <c r="B443" s="153" t="s">
        <v>169</v>
      </c>
      <c r="C443" s="166" t="s">
        <v>493</v>
      </c>
      <c r="D443" s="166" t="s">
        <v>493</v>
      </c>
      <c r="E443" s="153">
        <v>49101609</v>
      </c>
      <c r="F443" s="160" t="s">
        <v>588</v>
      </c>
      <c r="G443" s="153" t="s">
        <v>24</v>
      </c>
      <c r="H443" s="161">
        <v>1180</v>
      </c>
      <c r="I443" s="42">
        <v>0</v>
      </c>
      <c r="J443" s="162">
        <v>0</v>
      </c>
      <c r="K443" s="167">
        <v>9</v>
      </c>
      <c r="L443" s="168">
        <v>9</v>
      </c>
      <c r="M443" s="31">
        <f t="shared" si="13"/>
        <v>0</v>
      </c>
      <c r="N443" s="32">
        <f t="shared" si="14"/>
        <v>0</v>
      </c>
    </row>
    <row r="444" spans="1:17" x14ac:dyDescent="0.25">
      <c r="B444" s="153" t="s">
        <v>104</v>
      </c>
      <c r="C444" s="166" t="s">
        <v>493</v>
      </c>
      <c r="D444" s="166" t="s">
        <v>493</v>
      </c>
      <c r="E444" s="153">
        <v>49101609</v>
      </c>
      <c r="F444" s="160" t="s">
        <v>589</v>
      </c>
      <c r="G444" s="153" t="s">
        <v>577</v>
      </c>
      <c r="H444" s="161">
        <v>354</v>
      </c>
      <c r="I444" s="42">
        <v>0</v>
      </c>
      <c r="J444" s="162">
        <v>0</v>
      </c>
      <c r="K444" s="167">
        <v>2</v>
      </c>
      <c r="L444" s="168">
        <v>2</v>
      </c>
      <c r="M444" s="31">
        <f t="shared" si="13"/>
        <v>0</v>
      </c>
      <c r="N444" s="32">
        <f t="shared" si="14"/>
        <v>0</v>
      </c>
    </row>
    <row r="445" spans="1:17" x14ac:dyDescent="0.25">
      <c r="B445" s="153" t="s">
        <v>169</v>
      </c>
      <c r="C445" s="166" t="s">
        <v>493</v>
      </c>
      <c r="D445" s="166" t="s">
        <v>493</v>
      </c>
      <c r="E445" s="153">
        <v>49101609</v>
      </c>
      <c r="F445" s="160" t="s">
        <v>590</v>
      </c>
      <c r="G445" s="153" t="s">
        <v>24</v>
      </c>
      <c r="H445" s="161">
        <v>354</v>
      </c>
      <c r="I445" s="42">
        <v>0</v>
      </c>
      <c r="J445" s="162">
        <v>0</v>
      </c>
      <c r="K445" s="167">
        <v>7</v>
      </c>
      <c r="L445" s="168">
        <v>7</v>
      </c>
      <c r="M445" s="31">
        <f t="shared" si="13"/>
        <v>0</v>
      </c>
      <c r="N445" s="32">
        <f t="shared" si="14"/>
        <v>0</v>
      </c>
    </row>
    <row r="446" spans="1:17" x14ac:dyDescent="0.25">
      <c r="B446" s="153" t="s">
        <v>169</v>
      </c>
      <c r="C446" s="169" t="s">
        <v>493</v>
      </c>
      <c r="D446" s="166" t="s">
        <v>493</v>
      </c>
      <c r="E446" s="154">
        <v>49101609</v>
      </c>
      <c r="F446" s="160" t="s">
        <v>591</v>
      </c>
      <c r="G446" s="153" t="s">
        <v>24</v>
      </c>
      <c r="H446" s="161">
        <v>590</v>
      </c>
      <c r="I446" s="42">
        <v>0</v>
      </c>
      <c r="J446" s="162">
        <v>0</v>
      </c>
      <c r="K446" s="167">
        <v>1</v>
      </c>
      <c r="L446" s="168">
        <v>1</v>
      </c>
      <c r="M446" s="31">
        <f t="shared" si="13"/>
        <v>0</v>
      </c>
      <c r="N446" s="32">
        <f t="shared" si="14"/>
        <v>0</v>
      </c>
    </row>
    <row r="447" spans="1:17" x14ac:dyDescent="0.25">
      <c r="B447" s="153" t="s">
        <v>264</v>
      </c>
      <c r="C447" s="166" t="s">
        <v>493</v>
      </c>
      <c r="D447" s="166" t="s">
        <v>493</v>
      </c>
      <c r="E447" s="154">
        <v>5020230</v>
      </c>
      <c r="F447" s="160" t="s">
        <v>592</v>
      </c>
      <c r="G447" s="153" t="s">
        <v>24</v>
      </c>
      <c r="H447" s="161">
        <v>42</v>
      </c>
      <c r="I447" s="42">
        <v>0</v>
      </c>
      <c r="J447" s="162">
        <v>0</v>
      </c>
      <c r="K447" s="167">
        <v>100</v>
      </c>
      <c r="L447" s="168">
        <v>100</v>
      </c>
      <c r="M447" s="31">
        <f t="shared" si="13"/>
        <v>0</v>
      </c>
      <c r="N447" s="32">
        <f t="shared" si="14"/>
        <v>0</v>
      </c>
    </row>
    <row r="448" spans="1:17" x14ac:dyDescent="0.25">
      <c r="B448" s="153" t="s">
        <v>264</v>
      </c>
      <c r="C448" s="166" t="s">
        <v>493</v>
      </c>
      <c r="D448" s="166" t="s">
        <v>493</v>
      </c>
      <c r="E448" s="154">
        <v>50101543</v>
      </c>
      <c r="F448" s="160" t="s">
        <v>593</v>
      </c>
      <c r="G448" s="153" t="s">
        <v>24</v>
      </c>
      <c r="H448" s="161">
        <v>98</v>
      </c>
      <c r="I448" s="42">
        <v>0</v>
      </c>
      <c r="J448" s="162">
        <v>0</v>
      </c>
      <c r="K448" s="167">
        <v>10</v>
      </c>
      <c r="L448" s="168">
        <v>10</v>
      </c>
      <c r="M448" s="31">
        <f t="shared" si="13"/>
        <v>0</v>
      </c>
      <c r="N448" s="32">
        <f t="shared" si="14"/>
        <v>0</v>
      </c>
    </row>
    <row r="449" spans="2:14" x14ac:dyDescent="0.25">
      <c r="B449" s="153" t="s">
        <v>264</v>
      </c>
      <c r="C449" s="166" t="s">
        <v>493</v>
      </c>
      <c r="D449" s="166" t="s">
        <v>493</v>
      </c>
      <c r="E449" s="154">
        <v>50101543</v>
      </c>
      <c r="F449" s="160" t="s">
        <v>594</v>
      </c>
      <c r="G449" s="153" t="s">
        <v>24</v>
      </c>
      <c r="H449" s="161">
        <v>75.959999999999994</v>
      </c>
      <c r="I449" s="42">
        <v>0</v>
      </c>
      <c r="J449" s="162">
        <v>0</v>
      </c>
      <c r="K449" s="167">
        <v>12</v>
      </c>
      <c r="L449" s="168">
        <v>12</v>
      </c>
      <c r="M449" s="31">
        <f t="shared" si="13"/>
        <v>0</v>
      </c>
      <c r="N449" s="32">
        <f t="shared" si="14"/>
        <v>0</v>
      </c>
    </row>
    <row r="450" spans="2:14" x14ac:dyDescent="0.25">
      <c r="B450" s="153" t="s">
        <v>264</v>
      </c>
      <c r="C450" s="166" t="s">
        <v>493</v>
      </c>
      <c r="D450" s="166" t="s">
        <v>493</v>
      </c>
      <c r="E450" s="154">
        <v>10151515</v>
      </c>
      <c r="F450" s="160" t="s">
        <v>595</v>
      </c>
      <c r="G450" s="153" t="s">
        <v>24</v>
      </c>
      <c r="H450" s="161">
        <v>48</v>
      </c>
      <c r="I450" s="42">
        <v>0</v>
      </c>
      <c r="J450" s="162">
        <v>0</v>
      </c>
      <c r="K450" s="167">
        <v>10</v>
      </c>
      <c r="L450" s="168">
        <v>10</v>
      </c>
      <c r="M450" s="31">
        <f t="shared" si="13"/>
        <v>0</v>
      </c>
      <c r="N450" s="32">
        <f t="shared" si="14"/>
        <v>0</v>
      </c>
    </row>
    <row r="451" spans="2:14" x14ac:dyDescent="0.25">
      <c r="B451" s="153" t="s">
        <v>264</v>
      </c>
      <c r="C451" s="166" t="s">
        <v>493</v>
      </c>
      <c r="D451" s="166" t="s">
        <v>493</v>
      </c>
      <c r="E451" s="154">
        <v>10151510</v>
      </c>
      <c r="F451" s="160" t="s">
        <v>596</v>
      </c>
      <c r="G451" s="153" t="s">
        <v>24</v>
      </c>
      <c r="H451" s="161">
        <v>170</v>
      </c>
      <c r="I451" s="42">
        <v>0</v>
      </c>
      <c r="J451" s="162">
        <v>0</v>
      </c>
      <c r="K451" s="167">
        <v>5</v>
      </c>
      <c r="L451" s="168">
        <v>5</v>
      </c>
      <c r="M451" s="31">
        <f t="shared" si="13"/>
        <v>0</v>
      </c>
      <c r="N451" s="32">
        <f t="shared" si="14"/>
        <v>0</v>
      </c>
    </row>
    <row r="452" spans="2:14" x14ac:dyDescent="0.25">
      <c r="B452" s="153" t="s">
        <v>264</v>
      </c>
      <c r="C452" s="166" t="s">
        <v>493</v>
      </c>
      <c r="D452" s="166" t="s">
        <v>493</v>
      </c>
      <c r="E452" s="154">
        <v>48101914</v>
      </c>
      <c r="F452" s="160" t="s">
        <v>597</v>
      </c>
      <c r="G452" s="153" t="s">
        <v>24</v>
      </c>
      <c r="H452" s="161">
        <v>283.2</v>
      </c>
      <c r="I452" s="42">
        <v>0</v>
      </c>
      <c r="J452" s="162">
        <v>0</v>
      </c>
      <c r="K452" s="167">
        <v>3</v>
      </c>
      <c r="L452" s="168">
        <v>3</v>
      </c>
      <c r="M452" s="31">
        <f t="shared" si="13"/>
        <v>0</v>
      </c>
      <c r="N452" s="32">
        <f t="shared" si="14"/>
        <v>0</v>
      </c>
    </row>
    <row r="453" spans="2:14" x14ac:dyDescent="0.25">
      <c r="B453" s="153" t="s">
        <v>264</v>
      </c>
      <c r="C453" s="166" t="s">
        <v>493</v>
      </c>
      <c r="D453" s="166" t="s">
        <v>493</v>
      </c>
      <c r="E453" s="154">
        <v>48101914</v>
      </c>
      <c r="F453" s="160" t="s">
        <v>598</v>
      </c>
      <c r="G453" s="153" t="s">
        <v>24</v>
      </c>
      <c r="H453" s="161">
        <v>283.2</v>
      </c>
      <c r="I453" s="42">
        <v>0</v>
      </c>
      <c r="J453" s="162">
        <v>0</v>
      </c>
      <c r="K453" s="167">
        <v>3</v>
      </c>
      <c r="L453" s="168">
        <v>3</v>
      </c>
      <c r="M453" s="31">
        <f t="shared" si="13"/>
        <v>0</v>
      </c>
      <c r="N453" s="32">
        <f t="shared" si="14"/>
        <v>0</v>
      </c>
    </row>
    <row r="454" spans="2:14" x14ac:dyDescent="0.25">
      <c r="B454" s="153" t="s">
        <v>264</v>
      </c>
      <c r="C454" s="166" t="s">
        <v>493</v>
      </c>
      <c r="D454" s="166" t="s">
        <v>493</v>
      </c>
      <c r="E454" s="154">
        <v>12162003</v>
      </c>
      <c r="F454" s="160" t="s">
        <v>599</v>
      </c>
      <c r="G454" s="153" t="s">
        <v>24</v>
      </c>
      <c r="H454" s="161">
        <v>1445.5</v>
      </c>
      <c r="I454" s="42">
        <v>0</v>
      </c>
      <c r="J454" s="162">
        <v>0</v>
      </c>
      <c r="K454" s="167">
        <v>4</v>
      </c>
      <c r="L454" s="168">
        <v>4</v>
      </c>
      <c r="M454" s="31">
        <f t="shared" si="13"/>
        <v>0</v>
      </c>
      <c r="N454" s="32">
        <f t="shared" si="14"/>
        <v>0</v>
      </c>
    </row>
    <row r="455" spans="2:14" x14ac:dyDescent="0.25">
      <c r="B455" s="153" t="s">
        <v>264</v>
      </c>
      <c r="C455" s="166" t="s">
        <v>493</v>
      </c>
      <c r="D455" s="166" t="s">
        <v>493</v>
      </c>
      <c r="E455" s="154">
        <v>50192802</v>
      </c>
      <c r="F455" s="160" t="s">
        <v>600</v>
      </c>
      <c r="G455" s="153" t="s">
        <v>24</v>
      </c>
      <c r="H455" s="161">
        <v>105</v>
      </c>
      <c r="I455" s="42">
        <v>0</v>
      </c>
      <c r="J455" s="162">
        <v>0</v>
      </c>
      <c r="K455" s="167">
        <v>8</v>
      </c>
      <c r="L455" s="168">
        <v>8</v>
      </c>
      <c r="M455" s="31">
        <f t="shared" si="13"/>
        <v>0</v>
      </c>
      <c r="N455" s="32">
        <f t="shared" si="14"/>
        <v>0</v>
      </c>
    </row>
    <row r="456" spans="2:14" x14ac:dyDescent="0.25">
      <c r="B456" s="153" t="s">
        <v>264</v>
      </c>
      <c r="C456" s="166" t="s">
        <v>493</v>
      </c>
      <c r="D456" s="166" t="s">
        <v>493</v>
      </c>
      <c r="E456" s="154">
        <v>50101539</v>
      </c>
      <c r="F456" s="160" t="s">
        <v>601</v>
      </c>
      <c r="G456" s="153" t="s">
        <v>24</v>
      </c>
      <c r="H456" s="161">
        <v>141.6</v>
      </c>
      <c r="I456" s="42">
        <v>0</v>
      </c>
      <c r="J456" s="162">
        <v>0</v>
      </c>
      <c r="K456" s="167">
        <v>7</v>
      </c>
      <c r="L456" s="168">
        <v>7</v>
      </c>
      <c r="M456" s="31">
        <f t="shared" si="13"/>
        <v>0</v>
      </c>
      <c r="N456" s="32">
        <f t="shared" si="14"/>
        <v>0</v>
      </c>
    </row>
    <row r="457" spans="2:14" x14ac:dyDescent="0.25">
      <c r="B457" s="153" t="s">
        <v>264</v>
      </c>
      <c r="C457" s="166" t="s">
        <v>493</v>
      </c>
      <c r="D457" s="166" t="s">
        <v>493</v>
      </c>
      <c r="E457" s="154">
        <v>50101538</v>
      </c>
      <c r="F457" s="160" t="s">
        <v>602</v>
      </c>
      <c r="G457" s="153" t="s">
        <v>24</v>
      </c>
      <c r="H457" s="161">
        <v>100.3</v>
      </c>
      <c r="I457" s="42">
        <v>0</v>
      </c>
      <c r="J457" s="162">
        <v>0</v>
      </c>
      <c r="K457" s="167">
        <v>1</v>
      </c>
      <c r="L457" s="168">
        <v>1</v>
      </c>
      <c r="M457" s="31">
        <f t="shared" si="13"/>
        <v>0</v>
      </c>
      <c r="N457" s="32">
        <f t="shared" si="14"/>
        <v>0</v>
      </c>
    </row>
    <row r="458" spans="2:14" x14ac:dyDescent="0.25">
      <c r="B458" s="153" t="s">
        <v>264</v>
      </c>
      <c r="C458" s="166" t="s">
        <v>493</v>
      </c>
      <c r="D458" s="166" t="s">
        <v>493</v>
      </c>
      <c r="E458" s="154">
        <v>50101538</v>
      </c>
      <c r="F458" s="160" t="s">
        <v>603</v>
      </c>
      <c r="G458" s="153" t="s">
        <v>24</v>
      </c>
      <c r="H458" s="161">
        <v>560.5</v>
      </c>
      <c r="I458" s="42">
        <v>0</v>
      </c>
      <c r="J458" s="162">
        <v>0</v>
      </c>
      <c r="K458" s="167">
        <v>2</v>
      </c>
      <c r="L458" s="168">
        <v>2</v>
      </c>
      <c r="M458" s="31">
        <f t="shared" si="13"/>
        <v>0</v>
      </c>
      <c r="N458" s="32">
        <f t="shared" si="14"/>
        <v>0</v>
      </c>
    </row>
    <row r="459" spans="2:14" x14ac:dyDescent="0.25">
      <c r="B459" s="153" t="s">
        <v>264</v>
      </c>
      <c r="C459" s="179" t="s">
        <v>493</v>
      </c>
      <c r="D459" s="166" t="s">
        <v>493</v>
      </c>
      <c r="E459" s="154">
        <v>10151501</v>
      </c>
      <c r="F459" s="160" t="s">
        <v>604</v>
      </c>
      <c r="G459" s="153" t="s">
        <v>24</v>
      </c>
      <c r="H459" s="161">
        <v>1050.2</v>
      </c>
      <c r="I459" s="42">
        <v>0</v>
      </c>
      <c r="J459" s="162">
        <v>0</v>
      </c>
      <c r="K459" s="167">
        <v>2</v>
      </c>
      <c r="L459" s="168">
        <v>2</v>
      </c>
      <c r="M459" s="31">
        <f t="shared" si="13"/>
        <v>0</v>
      </c>
      <c r="N459" s="32">
        <f t="shared" si="14"/>
        <v>0</v>
      </c>
    </row>
    <row r="460" spans="2:14" x14ac:dyDescent="0.25">
      <c r="B460" s="153" t="s">
        <v>264</v>
      </c>
      <c r="C460" s="166" t="s">
        <v>493</v>
      </c>
      <c r="D460" s="166" t="s">
        <v>493</v>
      </c>
      <c r="E460" s="154">
        <v>50171831</v>
      </c>
      <c r="F460" s="160" t="s">
        <v>605</v>
      </c>
      <c r="G460" s="153" t="s">
        <v>24</v>
      </c>
      <c r="H460" s="161">
        <v>212.4</v>
      </c>
      <c r="I460" s="42">
        <v>0</v>
      </c>
      <c r="J460" s="162">
        <v>0</v>
      </c>
      <c r="K460" s="167">
        <v>3</v>
      </c>
      <c r="L460" s="168">
        <v>3</v>
      </c>
      <c r="M460" s="31">
        <f t="shared" si="13"/>
        <v>0</v>
      </c>
      <c r="N460" s="32">
        <f t="shared" si="14"/>
        <v>0</v>
      </c>
    </row>
    <row r="461" spans="2:14" x14ac:dyDescent="0.25">
      <c r="B461" s="153" t="s">
        <v>264</v>
      </c>
      <c r="C461" s="166" t="s">
        <v>493</v>
      </c>
      <c r="D461" s="166" t="s">
        <v>493</v>
      </c>
      <c r="E461" s="154">
        <v>50101541</v>
      </c>
      <c r="F461" s="160" t="s">
        <v>606</v>
      </c>
      <c r="G461" s="153" t="s">
        <v>24</v>
      </c>
      <c r="H461" s="161">
        <v>132.16</v>
      </c>
      <c r="I461" s="42">
        <v>0</v>
      </c>
      <c r="J461" s="162">
        <v>0</v>
      </c>
      <c r="K461" s="167">
        <v>8</v>
      </c>
      <c r="L461" s="168">
        <v>8</v>
      </c>
      <c r="M461" s="31">
        <f t="shared" si="13"/>
        <v>0</v>
      </c>
      <c r="N461" s="32">
        <f t="shared" si="14"/>
        <v>0</v>
      </c>
    </row>
    <row r="462" spans="2:14" x14ac:dyDescent="0.25">
      <c r="B462" s="153" t="s">
        <v>264</v>
      </c>
      <c r="C462" s="166" t="s">
        <v>493</v>
      </c>
      <c r="D462" s="166" t="s">
        <v>493</v>
      </c>
      <c r="E462" s="154">
        <v>50171551</v>
      </c>
      <c r="F462" s="160" t="s">
        <v>607</v>
      </c>
      <c r="G462" s="153" t="s">
        <v>24</v>
      </c>
      <c r="H462" s="161">
        <v>53.1</v>
      </c>
      <c r="I462" s="42">
        <v>0</v>
      </c>
      <c r="J462" s="162">
        <v>0</v>
      </c>
      <c r="K462" s="167">
        <v>3</v>
      </c>
      <c r="L462" s="168">
        <v>3</v>
      </c>
      <c r="M462" s="31">
        <f t="shared" si="13"/>
        <v>0</v>
      </c>
      <c r="N462" s="32">
        <f t="shared" si="14"/>
        <v>0</v>
      </c>
    </row>
    <row r="463" spans="2:14" x14ac:dyDescent="0.25">
      <c r="B463" s="153" t="s">
        <v>264</v>
      </c>
      <c r="C463" s="166" t="s">
        <v>493</v>
      </c>
      <c r="D463" s="166" t="s">
        <v>493</v>
      </c>
      <c r="E463" s="154">
        <v>50171831</v>
      </c>
      <c r="F463" s="160" t="s">
        <v>608</v>
      </c>
      <c r="G463" s="153" t="s">
        <v>24</v>
      </c>
      <c r="H463" s="161">
        <v>123.9</v>
      </c>
      <c r="I463" s="42">
        <v>0</v>
      </c>
      <c r="J463" s="162">
        <v>0</v>
      </c>
      <c r="K463" s="167">
        <v>8</v>
      </c>
      <c r="L463" s="168">
        <v>8</v>
      </c>
      <c r="M463" s="31">
        <f t="shared" si="13"/>
        <v>0</v>
      </c>
      <c r="N463" s="32">
        <f t="shared" si="14"/>
        <v>0</v>
      </c>
    </row>
    <row r="464" spans="2:14" x14ac:dyDescent="0.25">
      <c r="B464" s="153" t="s">
        <v>264</v>
      </c>
      <c r="C464" s="166" t="s">
        <v>493</v>
      </c>
      <c r="D464" s="166" t="s">
        <v>493</v>
      </c>
      <c r="E464" s="154">
        <v>50171831</v>
      </c>
      <c r="F464" s="160" t="s">
        <v>609</v>
      </c>
      <c r="G464" s="153" t="s">
        <v>24</v>
      </c>
      <c r="H464" s="161">
        <v>200.6</v>
      </c>
      <c r="I464" s="42">
        <v>0</v>
      </c>
      <c r="J464" s="162">
        <v>0</v>
      </c>
      <c r="K464" s="167">
        <v>5</v>
      </c>
      <c r="L464" s="168">
        <v>5</v>
      </c>
      <c r="M464" s="31">
        <f t="shared" si="13"/>
        <v>0</v>
      </c>
      <c r="N464" s="32">
        <f t="shared" si="14"/>
        <v>0</v>
      </c>
    </row>
    <row r="465" spans="2:14" x14ac:dyDescent="0.25">
      <c r="B465" s="153" t="s">
        <v>264</v>
      </c>
      <c r="C465" s="166" t="s">
        <v>493</v>
      </c>
      <c r="D465" s="166" t="s">
        <v>493</v>
      </c>
      <c r="E465" s="154">
        <v>50170000</v>
      </c>
      <c r="F465" s="155" t="s">
        <v>610</v>
      </c>
      <c r="G465" s="153" t="s">
        <v>24</v>
      </c>
      <c r="H465" s="161">
        <v>112.1</v>
      </c>
      <c r="I465" s="42">
        <v>0</v>
      </c>
      <c r="J465" s="162">
        <v>0</v>
      </c>
      <c r="K465" s="167">
        <v>1</v>
      </c>
      <c r="L465" s="168">
        <v>1</v>
      </c>
      <c r="M465" s="31">
        <f t="shared" si="13"/>
        <v>0</v>
      </c>
      <c r="N465" s="32">
        <f t="shared" si="14"/>
        <v>0</v>
      </c>
    </row>
    <row r="466" spans="2:14" x14ac:dyDescent="0.25">
      <c r="B466" s="153" t="s">
        <v>264</v>
      </c>
      <c r="C466" s="166" t="s">
        <v>493</v>
      </c>
      <c r="D466" s="166" t="s">
        <v>493</v>
      </c>
      <c r="E466" s="154">
        <v>50220000</v>
      </c>
      <c r="F466" s="160" t="s">
        <v>611</v>
      </c>
      <c r="G466" s="153" t="s">
        <v>24</v>
      </c>
      <c r="H466" s="161">
        <v>88.5</v>
      </c>
      <c r="I466" s="42">
        <v>0</v>
      </c>
      <c r="J466" s="162">
        <v>0</v>
      </c>
      <c r="K466" s="167">
        <v>8</v>
      </c>
      <c r="L466" s="168">
        <v>8</v>
      </c>
      <c r="M466" s="31">
        <f t="shared" si="13"/>
        <v>0</v>
      </c>
      <c r="N466" s="32">
        <f t="shared" si="14"/>
        <v>0</v>
      </c>
    </row>
    <row r="467" spans="2:14" x14ac:dyDescent="0.25">
      <c r="B467" s="153" t="s">
        <v>264</v>
      </c>
      <c r="C467" s="166" t="s">
        <v>493</v>
      </c>
      <c r="D467" s="166" t="s">
        <v>493</v>
      </c>
      <c r="E467" s="154">
        <v>50220000</v>
      </c>
      <c r="F467" s="160" t="s">
        <v>612</v>
      </c>
      <c r="G467" s="153" t="s">
        <v>24</v>
      </c>
      <c r="H467" s="161">
        <v>60.88</v>
      </c>
      <c r="I467" s="42">
        <v>0</v>
      </c>
      <c r="J467" s="162">
        <v>0</v>
      </c>
      <c r="K467" s="167">
        <v>5</v>
      </c>
      <c r="L467" s="168">
        <v>5</v>
      </c>
      <c r="M467" s="31">
        <f t="shared" si="13"/>
        <v>0</v>
      </c>
      <c r="N467" s="32">
        <f t="shared" si="14"/>
        <v>0</v>
      </c>
    </row>
    <row r="468" spans="2:14" x14ac:dyDescent="0.25">
      <c r="B468" s="153" t="s">
        <v>264</v>
      </c>
      <c r="C468" s="166" t="s">
        <v>493</v>
      </c>
      <c r="D468" s="166" t="s">
        <v>493</v>
      </c>
      <c r="E468" s="154">
        <v>50171707</v>
      </c>
      <c r="F468" s="160" t="s">
        <v>613</v>
      </c>
      <c r="G468" s="153" t="s">
        <v>24</v>
      </c>
      <c r="H468" s="161">
        <v>140.41999999999999</v>
      </c>
      <c r="I468" s="42">
        <v>0</v>
      </c>
      <c r="J468" s="162">
        <v>0</v>
      </c>
      <c r="K468" s="167">
        <v>1</v>
      </c>
      <c r="L468" s="168">
        <v>1</v>
      </c>
      <c r="M468" s="31">
        <f t="shared" si="13"/>
        <v>0</v>
      </c>
      <c r="N468" s="32">
        <f t="shared" si="14"/>
        <v>0</v>
      </c>
    </row>
    <row r="469" spans="2:14" x14ac:dyDescent="0.25">
      <c r="B469" s="153" t="s">
        <v>264</v>
      </c>
      <c r="C469" s="166" t="s">
        <v>493</v>
      </c>
      <c r="D469" s="166" t="s">
        <v>493</v>
      </c>
      <c r="E469" s="154">
        <v>50171707</v>
      </c>
      <c r="F469" s="160" t="s">
        <v>614</v>
      </c>
      <c r="G469" s="153" t="s">
        <v>24</v>
      </c>
      <c r="H469" s="161">
        <v>336.3</v>
      </c>
      <c r="I469" s="42">
        <v>0</v>
      </c>
      <c r="J469" s="162">
        <v>0</v>
      </c>
      <c r="K469" s="167">
        <v>2</v>
      </c>
      <c r="L469" s="168">
        <v>2</v>
      </c>
      <c r="M469" s="31">
        <f t="shared" si="13"/>
        <v>0</v>
      </c>
      <c r="N469" s="32">
        <f t="shared" si="14"/>
        <v>0</v>
      </c>
    </row>
    <row r="470" spans="2:14" x14ac:dyDescent="0.25">
      <c r="B470" s="153" t="s">
        <v>264</v>
      </c>
      <c r="C470" s="166" t="s">
        <v>493</v>
      </c>
      <c r="D470" s="166" t="s">
        <v>493</v>
      </c>
      <c r="E470" s="154">
        <v>50202310</v>
      </c>
      <c r="F470" s="160" t="s">
        <v>265</v>
      </c>
      <c r="G470" s="153" t="s">
        <v>34</v>
      </c>
      <c r="H470" s="161">
        <v>698</v>
      </c>
      <c r="I470" s="42">
        <v>5584</v>
      </c>
      <c r="J470" s="162">
        <v>8</v>
      </c>
      <c r="K470" s="167">
        <v>20</v>
      </c>
      <c r="L470" s="168">
        <v>26</v>
      </c>
      <c r="M470" s="31">
        <f t="shared" si="13"/>
        <v>2</v>
      </c>
      <c r="N470" s="32">
        <f t="shared" si="14"/>
        <v>1396</v>
      </c>
    </row>
    <row r="471" spans="2:14" x14ac:dyDescent="0.25">
      <c r="B471" s="153" t="s">
        <v>264</v>
      </c>
      <c r="C471" s="166" t="s">
        <v>493</v>
      </c>
      <c r="D471" s="166" t="s">
        <v>493</v>
      </c>
      <c r="E471" s="153">
        <v>50101543</v>
      </c>
      <c r="F471" s="160" t="s">
        <v>615</v>
      </c>
      <c r="G471" s="153" t="s">
        <v>34</v>
      </c>
      <c r="H471" s="161">
        <v>1990.66</v>
      </c>
      <c r="I471" s="42">
        <v>0</v>
      </c>
      <c r="J471" s="162">
        <v>0</v>
      </c>
      <c r="K471" s="167">
        <v>1</v>
      </c>
      <c r="L471" s="168">
        <v>1</v>
      </c>
      <c r="M471" s="31">
        <f t="shared" si="13"/>
        <v>0</v>
      </c>
      <c r="N471" s="32">
        <f t="shared" si="14"/>
        <v>0</v>
      </c>
    </row>
    <row r="472" spans="2:14" x14ac:dyDescent="0.25">
      <c r="B472" s="153" t="s">
        <v>264</v>
      </c>
      <c r="C472" s="166" t="s">
        <v>493</v>
      </c>
      <c r="D472" s="166" t="s">
        <v>493</v>
      </c>
      <c r="E472" s="153">
        <v>50101543</v>
      </c>
      <c r="F472" s="160" t="s">
        <v>616</v>
      </c>
      <c r="G472" s="153" t="s">
        <v>34</v>
      </c>
      <c r="H472" s="161">
        <v>2389.5</v>
      </c>
      <c r="I472" s="42">
        <v>0</v>
      </c>
      <c r="J472" s="162">
        <v>0</v>
      </c>
      <c r="K472" s="167">
        <v>1</v>
      </c>
      <c r="L472" s="168">
        <v>1</v>
      </c>
      <c r="M472" s="31">
        <f t="shared" si="13"/>
        <v>0</v>
      </c>
      <c r="N472" s="32">
        <f t="shared" si="14"/>
        <v>0</v>
      </c>
    </row>
    <row r="473" spans="2:14" x14ac:dyDescent="0.25">
      <c r="B473" s="153" t="s">
        <v>264</v>
      </c>
      <c r="C473" s="166" t="s">
        <v>493</v>
      </c>
      <c r="D473" s="166" t="s">
        <v>493</v>
      </c>
      <c r="E473" s="153">
        <v>50151513</v>
      </c>
      <c r="F473" s="160" t="s">
        <v>617</v>
      </c>
      <c r="G473" s="153" t="s">
        <v>445</v>
      </c>
      <c r="H473" s="161">
        <v>1461.6</v>
      </c>
      <c r="I473" s="42">
        <v>0</v>
      </c>
      <c r="J473" s="162">
        <v>0</v>
      </c>
      <c r="K473" s="167">
        <v>4</v>
      </c>
      <c r="L473" s="168">
        <v>4</v>
      </c>
      <c r="M473" s="31">
        <f t="shared" si="13"/>
        <v>0</v>
      </c>
      <c r="N473" s="32">
        <f t="shared" si="14"/>
        <v>0</v>
      </c>
    </row>
    <row r="474" spans="2:14" x14ac:dyDescent="0.25">
      <c r="B474" s="153" t="s">
        <v>264</v>
      </c>
      <c r="C474" s="166" t="s">
        <v>493</v>
      </c>
      <c r="D474" s="166" t="s">
        <v>493</v>
      </c>
      <c r="E474" s="153">
        <v>50101543</v>
      </c>
      <c r="F474" s="160" t="s">
        <v>618</v>
      </c>
      <c r="G474" s="153" t="s">
        <v>24</v>
      </c>
      <c r="H474" s="161">
        <v>90.86</v>
      </c>
      <c r="I474" s="42">
        <v>0</v>
      </c>
      <c r="J474" s="162">
        <v>0</v>
      </c>
      <c r="K474" s="167">
        <v>6</v>
      </c>
      <c r="L474" s="168">
        <v>6</v>
      </c>
      <c r="M474" s="31">
        <f t="shared" si="13"/>
        <v>0</v>
      </c>
      <c r="N474" s="32">
        <f t="shared" si="14"/>
        <v>0</v>
      </c>
    </row>
    <row r="475" spans="2:14" x14ac:dyDescent="0.25">
      <c r="B475" s="153" t="s">
        <v>264</v>
      </c>
      <c r="C475" s="166" t="s">
        <v>493</v>
      </c>
      <c r="D475" s="166" t="s">
        <v>493</v>
      </c>
      <c r="E475" s="153">
        <v>50131701</v>
      </c>
      <c r="F475" s="160" t="s">
        <v>619</v>
      </c>
      <c r="G475" s="153" t="s">
        <v>34</v>
      </c>
      <c r="H475" s="161">
        <v>785</v>
      </c>
      <c r="I475" s="42">
        <v>0</v>
      </c>
      <c r="J475" s="162">
        <v>0</v>
      </c>
      <c r="K475" s="167">
        <v>1</v>
      </c>
      <c r="L475" s="168">
        <v>1</v>
      </c>
      <c r="M475" s="31">
        <f t="shared" si="13"/>
        <v>0</v>
      </c>
      <c r="N475" s="32">
        <f t="shared" si="14"/>
        <v>0</v>
      </c>
    </row>
    <row r="476" spans="2:14" x14ac:dyDescent="0.25">
      <c r="B476" s="153" t="s">
        <v>264</v>
      </c>
      <c r="C476" s="166" t="s">
        <v>493</v>
      </c>
      <c r="D476" s="166" t="s">
        <v>493</v>
      </c>
      <c r="E476" s="153">
        <v>50171550</v>
      </c>
      <c r="F476" s="160" t="s">
        <v>620</v>
      </c>
      <c r="G476" s="153" t="s">
        <v>34</v>
      </c>
      <c r="H476" s="161">
        <v>256.06</v>
      </c>
      <c r="I476" s="42">
        <v>0</v>
      </c>
      <c r="J476" s="162">
        <v>0</v>
      </c>
      <c r="K476" s="167">
        <v>2</v>
      </c>
      <c r="L476" s="168">
        <v>2</v>
      </c>
      <c r="M476" s="31">
        <f t="shared" si="13"/>
        <v>0</v>
      </c>
      <c r="N476" s="32">
        <f t="shared" si="14"/>
        <v>0</v>
      </c>
    </row>
    <row r="477" spans="2:14" x14ac:dyDescent="0.25">
      <c r="B477" s="153" t="s">
        <v>264</v>
      </c>
      <c r="C477" s="166" t="s">
        <v>493</v>
      </c>
      <c r="D477" s="166" t="s">
        <v>493</v>
      </c>
      <c r="E477" s="153">
        <v>50131701</v>
      </c>
      <c r="F477" s="160" t="s">
        <v>621</v>
      </c>
      <c r="G477" s="153" t="s">
        <v>34</v>
      </c>
      <c r="H477" s="161">
        <v>985.3</v>
      </c>
      <c r="I477" s="42">
        <v>0</v>
      </c>
      <c r="J477" s="162">
        <v>0</v>
      </c>
      <c r="K477" s="167">
        <v>1</v>
      </c>
      <c r="L477" s="168">
        <v>1</v>
      </c>
      <c r="M477" s="31">
        <f t="shared" si="13"/>
        <v>0</v>
      </c>
      <c r="N477" s="32">
        <f t="shared" si="14"/>
        <v>0</v>
      </c>
    </row>
    <row r="478" spans="2:14" x14ac:dyDescent="0.25">
      <c r="B478" s="153" t="s">
        <v>264</v>
      </c>
      <c r="C478" s="166" t="s">
        <v>493</v>
      </c>
      <c r="D478" s="166" t="s">
        <v>493</v>
      </c>
      <c r="E478" s="153">
        <v>50101543</v>
      </c>
      <c r="F478" s="160" t="s">
        <v>622</v>
      </c>
      <c r="G478" s="153" t="s">
        <v>577</v>
      </c>
      <c r="H478" s="161">
        <v>120</v>
      </c>
      <c r="I478" s="42">
        <v>0</v>
      </c>
      <c r="J478" s="162">
        <v>0</v>
      </c>
      <c r="K478" s="167">
        <v>5</v>
      </c>
      <c r="L478" s="168">
        <v>5</v>
      </c>
      <c r="M478" s="31">
        <f t="shared" si="13"/>
        <v>0</v>
      </c>
      <c r="N478" s="32">
        <f t="shared" si="14"/>
        <v>0</v>
      </c>
    </row>
    <row r="479" spans="2:14" x14ac:dyDescent="0.25">
      <c r="B479" s="153" t="s">
        <v>264</v>
      </c>
      <c r="C479" s="166" t="s">
        <v>493</v>
      </c>
      <c r="D479" s="166" t="s">
        <v>493</v>
      </c>
      <c r="E479" s="153">
        <v>50221101</v>
      </c>
      <c r="F479" s="160" t="s">
        <v>623</v>
      </c>
      <c r="G479" s="153" t="s">
        <v>577</v>
      </c>
      <c r="H479" s="161">
        <v>155</v>
      </c>
      <c r="I479" s="42">
        <v>0</v>
      </c>
      <c r="J479" s="162">
        <v>0</v>
      </c>
      <c r="K479" s="167">
        <v>1</v>
      </c>
      <c r="L479" s="168">
        <v>1</v>
      </c>
      <c r="M479" s="31">
        <f t="shared" si="13"/>
        <v>0</v>
      </c>
      <c r="N479" s="32">
        <f t="shared" si="14"/>
        <v>0</v>
      </c>
    </row>
    <row r="480" spans="2:14" x14ac:dyDescent="0.25">
      <c r="B480" s="153" t="s">
        <v>264</v>
      </c>
      <c r="C480" s="166" t="s">
        <v>493</v>
      </c>
      <c r="D480" s="166" t="s">
        <v>493</v>
      </c>
      <c r="E480" s="153">
        <v>50221201</v>
      </c>
      <c r="F480" s="160" t="s">
        <v>624</v>
      </c>
      <c r="G480" s="153" t="s">
        <v>34</v>
      </c>
      <c r="H480" s="161">
        <v>131</v>
      </c>
      <c r="I480" s="42">
        <v>0</v>
      </c>
      <c r="J480" s="162">
        <v>0</v>
      </c>
      <c r="K480" s="167">
        <v>1</v>
      </c>
      <c r="L480" s="168">
        <v>1</v>
      </c>
      <c r="M480" s="31">
        <f t="shared" si="13"/>
        <v>0</v>
      </c>
      <c r="N480" s="32">
        <f t="shared" si="14"/>
        <v>0</v>
      </c>
    </row>
    <row r="481" spans="2:14" x14ac:dyDescent="0.25">
      <c r="B481" s="153" t="s">
        <v>264</v>
      </c>
      <c r="C481" s="166" t="s">
        <v>493</v>
      </c>
      <c r="D481" s="166" t="s">
        <v>493</v>
      </c>
      <c r="E481" s="153">
        <v>50181708</v>
      </c>
      <c r="F481" s="160" t="s">
        <v>625</v>
      </c>
      <c r="G481" s="153" t="s">
        <v>577</v>
      </c>
      <c r="H481" s="161">
        <v>92.8</v>
      </c>
      <c r="I481" s="42">
        <v>0</v>
      </c>
      <c r="J481" s="162">
        <v>0</v>
      </c>
      <c r="K481" s="167">
        <v>1</v>
      </c>
      <c r="L481" s="168">
        <v>1</v>
      </c>
      <c r="M481" s="31">
        <f t="shared" si="13"/>
        <v>0</v>
      </c>
      <c r="N481" s="32">
        <f t="shared" si="14"/>
        <v>0</v>
      </c>
    </row>
    <row r="482" spans="2:14" x14ac:dyDescent="0.25">
      <c r="B482" s="153" t="s">
        <v>264</v>
      </c>
      <c r="C482" s="166" t="s">
        <v>493</v>
      </c>
      <c r="D482" s="166" t="s">
        <v>493</v>
      </c>
      <c r="E482" s="153">
        <v>50202305</v>
      </c>
      <c r="F482" s="160" t="s">
        <v>626</v>
      </c>
      <c r="G482" s="153" t="s">
        <v>24</v>
      </c>
      <c r="H482" s="161">
        <v>2360</v>
      </c>
      <c r="I482" s="42">
        <v>0</v>
      </c>
      <c r="J482" s="162">
        <v>0</v>
      </c>
      <c r="K482" s="167">
        <v>12</v>
      </c>
      <c r="L482" s="168">
        <v>12</v>
      </c>
      <c r="M482" s="31">
        <f t="shared" si="13"/>
        <v>0</v>
      </c>
      <c r="N482" s="32">
        <f t="shared" si="14"/>
        <v>0</v>
      </c>
    </row>
    <row r="483" spans="2:14" x14ac:dyDescent="0.25">
      <c r="B483" s="153" t="s">
        <v>478</v>
      </c>
      <c r="C483" s="166" t="s">
        <v>627</v>
      </c>
      <c r="D483" s="166" t="s">
        <v>627</v>
      </c>
      <c r="E483" s="153">
        <v>25172504</v>
      </c>
      <c r="F483" s="160" t="s">
        <v>628</v>
      </c>
      <c r="G483" s="153" t="s">
        <v>24</v>
      </c>
      <c r="H483" s="161">
        <v>14278</v>
      </c>
      <c r="I483" s="42">
        <v>0</v>
      </c>
      <c r="J483" s="162">
        <v>1</v>
      </c>
      <c r="K483" s="167">
        <v>3</v>
      </c>
      <c r="L483" s="168">
        <v>4</v>
      </c>
      <c r="M483" s="31">
        <f t="shared" si="13"/>
        <v>0</v>
      </c>
      <c r="N483" s="32">
        <f>+M483*H483</f>
        <v>0</v>
      </c>
    </row>
    <row r="484" spans="2:14" x14ac:dyDescent="0.25">
      <c r="B484" s="153" t="s">
        <v>203</v>
      </c>
      <c r="C484" s="166" t="s">
        <v>627</v>
      </c>
      <c r="D484" s="166" t="s">
        <v>627</v>
      </c>
      <c r="E484" s="153">
        <v>40160000</v>
      </c>
      <c r="F484" s="160" t="s">
        <v>629</v>
      </c>
      <c r="G484" s="153" t="s">
        <v>24</v>
      </c>
      <c r="H484" s="161">
        <v>764.64</v>
      </c>
      <c r="I484" s="42">
        <v>3058.56</v>
      </c>
      <c r="J484" s="162">
        <v>4</v>
      </c>
      <c r="K484" s="167">
        <v>4</v>
      </c>
      <c r="L484" s="168">
        <v>4</v>
      </c>
      <c r="M484" s="31">
        <f t="shared" si="13"/>
        <v>4</v>
      </c>
      <c r="N484" s="32">
        <f t="shared" si="14"/>
        <v>3058.56</v>
      </c>
    </row>
    <row r="485" spans="2:14" x14ac:dyDescent="0.25">
      <c r="B485" s="153" t="s">
        <v>203</v>
      </c>
      <c r="C485" s="166" t="s">
        <v>627</v>
      </c>
      <c r="D485" s="166" t="s">
        <v>627</v>
      </c>
      <c r="E485" s="153">
        <v>40160000</v>
      </c>
      <c r="F485" s="160" t="s">
        <v>630</v>
      </c>
      <c r="G485" s="153" t="s">
        <v>24</v>
      </c>
      <c r="H485" s="161">
        <v>371.7</v>
      </c>
      <c r="I485" s="42">
        <v>1486.8</v>
      </c>
      <c r="J485" s="162">
        <v>4</v>
      </c>
      <c r="K485" s="167">
        <v>4</v>
      </c>
      <c r="L485" s="168">
        <v>4</v>
      </c>
      <c r="M485" s="31">
        <f t="shared" si="13"/>
        <v>4</v>
      </c>
      <c r="N485" s="32">
        <f t="shared" si="14"/>
        <v>1486.8</v>
      </c>
    </row>
    <row r="486" spans="2:14" x14ac:dyDescent="0.25">
      <c r="B486" s="153" t="s">
        <v>203</v>
      </c>
      <c r="C486" s="166" t="s">
        <v>627</v>
      </c>
      <c r="D486" s="166" t="s">
        <v>627</v>
      </c>
      <c r="E486" s="153">
        <v>40160000</v>
      </c>
      <c r="F486" s="160" t="s">
        <v>631</v>
      </c>
      <c r="G486" s="153" t="s">
        <v>24</v>
      </c>
      <c r="H486" s="161">
        <v>358.72</v>
      </c>
      <c r="I486" s="42">
        <v>1076.1600000000001</v>
      </c>
      <c r="J486" s="162">
        <v>3</v>
      </c>
      <c r="K486" s="167">
        <v>2</v>
      </c>
      <c r="L486" s="168">
        <v>2</v>
      </c>
      <c r="M486" s="31">
        <f t="shared" si="13"/>
        <v>3</v>
      </c>
      <c r="N486" s="32">
        <f t="shared" si="14"/>
        <v>1076.1600000000001</v>
      </c>
    </row>
    <row r="487" spans="2:14" x14ac:dyDescent="0.25">
      <c r="B487" s="153" t="s">
        <v>414</v>
      </c>
      <c r="C487" s="166" t="s">
        <v>627</v>
      </c>
      <c r="D487" s="166" t="s">
        <v>627</v>
      </c>
      <c r="E487" s="153">
        <v>39110000</v>
      </c>
      <c r="F487" s="160" t="s">
        <v>632</v>
      </c>
      <c r="G487" s="153" t="s">
        <v>24</v>
      </c>
      <c r="H487" s="161">
        <v>468.07</v>
      </c>
      <c r="I487" s="42"/>
      <c r="J487" s="162">
        <v>-56</v>
      </c>
      <c r="K487" s="167">
        <v>16</v>
      </c>
      <c r="L487" s="168">
        <v>23</v>
      </c>
      <c r="M487" s="31">
        <f t="shared" si="13"/>
        <v>-63</v>
      </c>
      <c r="N487" s="32"/>
    </row>
    <row r="488" spans="2:14" x14ac:dyDescent="0.25">
      <c r="B488" s="153" t="s">
        <v>203</v>
      </c>
      <c r="C488" s="166" t="s">
        <v>627</v>
      </c>
      <c r="D488" s="166" t="s">
        <v>627</v>
      </c>
      <c r="E488" s="153">
        <v>40160000</v>
      </c>
      <c r="F488" s="160" t="s">
        <v>633</v>
      </c>
      <c r="G488" s="153" t="s">
        <v>24</v>
      </c>
      <c r="H488" s="161">
        <v>429.52</v>
      </c>
      <c r="I488" s="42">
        <v>859.04</v>
      </c>
      <c r="J488" s="162">
        <v>2</v>
      </c>
      <c r="K488" s="167">
        <v>2</v>
      </c>
      <c r="L488" s="168">
        <v>2</v>
      </c>
      <c r="M488" s="31">
        <f t="shared" si="13"/>
        <v>2</v>
      </c>
      <c r="N488" s="32">
        <f>+M488*H488</f>
        <v>859.04</v>
      </c>
    </row>
    <row r="489" spans="2:14" x14ac:dyDescent="0.25">
      <c r="B489" s="153" t="s">
        <v>276</v>
      </c>
      <c r="C489" s="166" t="s">
        <v>634</v>
      </c>
      <c r="D489" s="166" t="s">
        <v>634</v>
      </c>
      <c r="E489" s="153">
        <v>47131706</v>
      </c>
      <c r="F489" s="160" t="s">
        <v>635</v>
      </c>
      <c r="G489" s="153" t="s">
        <v>445</v>
      </c>
      <c r="H489" s="161">
        <v>2360</v>
      </c>
      <c r="I489" s="42">
        <v>0</v>
      </c>
      <c r="J489" s="162">
        <v>1</v>
      </c>
      <c r="K489" s="167">
        <v>1</v>
      </c>
      <c r="L489" s="168">
        <v>2</v>
      </c>
      <c r="M489" s="31">
        <f t="shared" si="13"/>
        <v>0</v>
      </c>
      <c r="N489" s="32">
        <f t="shared" si="14"/>
        <v>0</v>
      </c>
    </row>
    <row r="490" spans="2:14" x14ac:dyDescent="0.25">
      <c r="B490" s="153" t="s">
        <v>264</v>
      </c>
      <c r="C490" s="166" t="s">
        <v>636</v>
      </c>
      <c r="D490" s="166" t="s">
        <v>636</v>
      </c>
      <c r="E490" s="180">
        <v>50201726</v>
      </c>
      <c r="F490" s="160" t="s">
        <v>637</v>
      </c>
      <c r="G490" s="153" t="s">
        <v>187</v>
      </c>
      <c r="H490" s="161">
        <v>8120</v>
      </c>
      <c r="I490" s="42">
        <v>0</v>
      </c>
      <c r="J490" s="162">
        <v>5</v>
      </c>
      <c r="K490" s="167">
        <v>5</v>
      </c>
      <c r="L490" s="168">
        <v>10</v>
      </c>
      <c r="M490" s="31">
        <f t="shared" si="13"/>
        <v>0</v>
      </c>
      <c r="N490" s="32">
        <f t="shared" si="14"/>
        <v>0</v>
      </c>
    </row>
    <row r="491" spans="2:14" x14ac:dyDescent="0.25">
      <c r="B491" s="153" t="s">
        <v>264</v>
      </c>
      <c r="C491" s="166" t="s">
        <v>638</v>
      </c>
      <c r="D491" s="166" t="s">
        <v>638</v>
      </c>
      <c r="E491" s="180">
        <v>50202305</v>
      </c>
      <c r="F491" s="160" t="s">
        <v>639</v>
      </c>
      <c r="G491" s="153" t="s">
        <v>24</v>
      </c>
      <c r="H491" s="161">
        <v>3775</v>
      </c>
      <c r="I491" s="42">
        <v>0</v>
      </c>
      <c r="J491" s="162">
        <v>0</v>
      </c>
      <c r="K491" s="167">
        <v>6</v>
      </c>
      <c r="L491" s="168">
        <v>6</v>
      </c>
      <c r="M491" s="31">
        <f t="shared" si="13"/>
        <v>0</v>
      </c>
      <c r="N491" s="32">
        <f t="shared" ref="N491:N593" si="15">SUM(M491*H491)</f>
        <v>0</v>
      </c>
    </row>
    <row r="492" spans="2:14" x14ac:dyDescent="0.25">
      <c r="B492" s="153" t="s">
        <v>340</v>
      </c>
      <c r="C492" s="166" t="s">
        <v>640</v>
      </c>
      <c r="D492" s="166" t="s">
        <v>640</v>
      </c>
      <c r="E492" s="180">
        <v>31331101</v>
      </c>
      <c r="F492" s="181" t="s">
        <v>641</v>
      </c>
      <c r="G492" s="153" t="s">
        <v>24</v>
      </c>
      <c r="H492" s="161">
        <v>10000</v>
      </c>
      <c r="I492" s="42">
        <v>30000</v>
      </c>
      <c r="J492" s="162">
        <v>3</v>
      </c>
      <c r="K492" s="167">
        <v>6</v>
      </c>
      <c r="L492" s="168">
        <v>6</v>
      </c>
      <c r="M492" s="31">
        <f t="shared" si="13"/>
        <v>3</v>
      </c>
      <c r="N492" s="32">
        <f t="shared" si="15"/>
        <v>30000</v>
      </c>
    </row>
    <row r="493" spans="2:14" x14ac:dyDescent="0.25">
      <c r="B493" s="153" t="s">
        <v>490</v>
      </c>
      <c r="C493" s="166" t="s">
        <v>642</v>
      </c>
      <c r="D493" s="166" t="s">
        <v>642</v>
      </c>
      <c r="E493" s="180">
        <v>60101811</v>
      </c>
      <c r="F493" s="181" t="s">
        <v>643</v>
      </c>
      <c r="G493" s="153" t="s">
        <v>24</v>
      </c>
      <c r="H493" s="161">
        <v>300</v>
      </c>
      <c r="I493" s="42">
        <v>0</v>
      </c>
      <c r="J493" s="162">
        <v>0</v>
      </c>
      <c r="K493" s="167">
        <v>500</v>
      </c>
      <c r="L493" s="168">
        <v>500</v>
      </c>
      <c r="M493" s="31">
        <f t="shared" si="13"/>
        <v>0</v>
      </c>
      <c r="N493" s="32">
        <f t="shared" si="15"/>
        <v>0</v>
      </c>
    </row>
    <row r="494" spans="2:14" x14ac:dyDescent="0.25">
      <c r="B494" s="153" t="s">
        <v>340</v>
      </c>
      <c r="C494" s="166" t="s">
        <v>642</v>
      </c>
      <c r="D494" s="166" t="s">
        <v>642</v>
      </c>
      <c r="E494" s="180">
        <v>60101402</v>
      </c>
      <c r="F494" s="160" t="s">
        <v>644</v>
      </c>
      <c r="G494" s="153" t="s">
        <v>24</v>
      </c>
      <c r="H494" s="161">
        <v>466.1</v>
      </c>
      <c r="I494" s="42">
        <v>0</v>
      </c>
      <c r="J494" s="162">
        <v>200</v>
      </c>
      <c r="K494" s="167">
        <v>200</v>
      </c>
      <c r="L494" s="168">
        <v>400</v>
      </c>
      <c r="M494" s="31">
        <f t="shared" si="13"/>
        <v>0</v>
      </c>
      <c r="N494" s="32">
        <f t="shared" si="15"/>
        <v>0</v>
      </c>
    </row>
    <row r="495" spans="2:14" x14ac:dyDescent="0.25">
      <c r="B495" s="153" t="s">
        <v>140</v>
      </c>
      <c r="C495" s="182" t="s">
        <v>642</v>
      </c>
      <c r="D495" s="166" t="s">
        <v>642</v>
      </c>
      <c r="E495" s="180">
        <v>11111506</v>
      </c>
      <c r="F495" s="160" t="s">
        <v>645</v>
      </c>
      <c r="G495" s="153" t="s">
        <v>24</v>
      </c>
      <c r="H495" s="161">
        <v>2500</v>
      </c>
      <c r="I495" s="42">
        <v>0</v>
      </c>
      <c r="J495" s="162">
        <v>0</v>
      </c>
      <c r="K495" s="167">
        <v>20</v>
      </c>
      <c r="L495" s="168">
        <v>20</v>
      </c>
      <c r="M495" s="31">
        <f t="shared" si="13"/>
        <v>0</v>
      </c>
      <c r="N495" s="32">
        <f t="shared" si="15"/>
        <v>0</v>
      </c>
    </row>
    <row r="496" spans="2:14" x14ac:dyDescent="0.25">
      <c r="B496" s="153" t="s">
        <v>25</v>
      </c>
      <c r="C496" s="182" t="s">
        <v>642</v>
      </c>
      <c r="D496" s="166" t="s">
        <v>642</v>
      </c>
      <c r="E496" s="180">
        <v>14111514</v>
      </c>
      <c r="F496" s="160" t="s">
        <v>646</v>
      </c>
      <c r="G496" s="153" t="s">
        <v>24</v>
      </c>
      <c r="H496" s="161">
        <v>360</v>
      </c>
      <c r="I496" s="42">
        <v>0</v>
      </c>
      <c r="J496" s="162">
        <v>0</v>
      </c>
      <c r="K496" s="167">
        <v>20</v>
      </c>
      <c r="L496" s="168">
        <v>20</v>
      </c>
      <c r="M496" s="31">
        <f t="shared" si="13"/>
        <v>0</v>
      </c>
      <c r="N496" s="32">
        <f t="shared" si="15"/>
        <v>0</v>
      </c>
    </row>
    <row r="497" spans="2:14" x14ac:dyDescent="0.25">
      <c r="B497" s="153" t="s">
        <v>25</v>
      </c>
      <c r="C497" s="179" t="s">
        <v>642</v>
      </c>
      <c r="D497" s="179" t="s">
        <v>642</v>
      </c>
      <c r="E497" s="183">
        <v>14111514</v>
      </c>
      <c r="F497" s="184" t="s">
        <v>647</v>
      </c>
      <c r="G497" s="170" t="s">
        <v>24</v>
      </c>
      <c r="H497" s="161">
        <v>300</v>
      </c>
      <c r="I497" s="42">
        <v>0</v>
      </c>
      <c r="J497" s="185">
        <v>0</v>
      </c>
      <c r="K497" s="186">
        <v>20</v>
      </c>
      <c r="L497" s="187">
        <v>20</v>
      </c>
      <c r="M497" s="31">
        <f t="shared" si="13"/>
        <v>0</v>
      </c>
      <c r="N497" s="37">
        <f t="shared" si="15"/>
        <v>0</v>
      </c>
    </row>
    <row r="498" spans="2:14" x14ac:dyDescent="0.25">
      <c r="B498" s="153" t="s">
        <v>21</v>
      </c>
      <c r="C498" s="166" t="s">
        <v>642</v>
      </c>
      <c r="D498" s="166" t="s">
        <v>642</v>
      </c>
      <c r="E498" s="180">
        <v>82101505</v>
      </c>
      <c r="F498" s="160" t="s">
        <v>648</v>
      </c>
      <c r="G498" s="153" t="s">
        <v>24</v>
      </c>
      <c r="H498" s="161">
        <v>45</v>
      </c>
      <c r="I498" s="42">
        <v>0</v>
      </c>
      <c r="J498" s="188">
        <v>0</v>
      </c>
      <c r="K498" s="167">
        <v>470</v>
      </c>
      <c r="L498" s="168">
        <v>470</v>
      </c>
      <c r="M498" s="31">
        <f t="shared" si="13"/>
        <v>0</v>
      </c>
      <c r="N498" s="32">
        <f t="shared" si="15"/>
        <v>0</v>
      </c>
    </row>
    <row r="499" spans="2:14" x14ac:dyDescent="0.25">
      <c r="B499" s="153" t="s">
        <v>21</v>
      </c>
      <c r="C499" s="166" t="s">
        <v>642</v>
      </c>
      <c r="D499" s="166" t="s">
        <v>642</v>
      </c>
      <c r="E499" s="180">
        <v>14111604</v>
      </c>
      <c r="F499" s="160" t="s">
        <v>649</v>
      </c>
      <c r="G499" s="153" t="s">
        <v>24</v>
      </c>
      <c r="H499" s="161">
        <v>28</v>
      </c>
      <c r="I499" s="42">
        <v>0</v>
      </c>
      <c r="J499" s="162">
        <v>0</v>
      </c>
      <c r="K499" s="167">
        <v>500</v>
      </c>
      <c r="L499" s="168">
        <v>500</v>
      </c>
      <c r="M499" s="31">
        <f t="shared" si="13"/>
        <v>0</v>
      </c>
      <c r="N499" s="32">
        <f t="shared" si="15"/>
        <v>0</v>
      </c>
    </row>
    <row r="500" spans="2:14" x14ac:dyDescent="0.25">
      <c r="B500" s="153" t="s">
        <v>140</v>
      </c>
      <c r="C500" s="166" t="s">
        <v>642</v>
      </c>
      <c r="D500" s="166" t="s">
        <v>642</v>
      </c>
      <c r="E500" s="180">
        <v>11111506</v>
      </c>
      <c r="F500" s="160" t="s">
        <v>645</v>
      </c>
      <c r="G500" s="153" t="s">
        <v>24</v>
      </c>
      <c r="H500" s="161">
        <v>2500</v>
      </c>
      <c r="I500" s="42">
        <v>0</v>
      </c>
      <c r="J500" s="162">
        <v>0</v>
      </c>
      <c r="K500" s="167">
        <v>20</v>
      </c>
      <c r="L500" s="168">
        <v>20</v>
      </c>
      <c r="M500" s="31">
        <f t="shared" si="13"/>
        <v>0</v>
      </c>
      <c r="N500" s="32">
        <f t="shared" si="15"/>
        <v>0</v>
      </c>
    </row>
    <row r="501" spans="2:14" x14ac:dyDescent="0.25">
      <c r="B501" s="153" t="s">
        <v>25</v>
      </c>
      <c r="C501" s="166" t="s">
        <v>642</v>
      </c>
      <c r="D501" s="166" t="s">
        <v>642</v>
      </c>
      <c r="E501" s="180">
        <v>14111514</v>
      </c>
      <c r="F501" s="160" t="s">
        <v>646</v>
      </c>
      <c r="G501" s="153" t="s">
        <v>577</v>
      </c>
      <c r="H501" s="161">
        <v>360</v>
      </c>
      <c r="I501" s="42">
        <v>0</v>
      </c>
      <c r="J501" s="162">
        <v>0</v>
      </c>
      <c r="K501" s="167">
        <v>20</v>
      </c>
      <c r="L501" s="168">
        <v>20</v>
      </c>
      <c r="M501" s="31">
        <f t="shared" si="13"/>
        <v>0</v>
      </c>
      <c r="N501" s="32">
        <f t="shared" si="15"/>
        <v>0</v>
      </c>
    </row>
    <row r="502" spans="2:14" x14ac:dyDescent="0.25">
      <c r="B502" s="153" t="s">
        <v>25</v>
      </c>
      <c r="C502" s="166" t="s">
        <v>642</v>
      </c>
      <c r="D502" s="166" t="s">
        <v>642</v>
      </c>
      <c r="E502" s="180">
        <v>14111514</v>
      </c>
      <c r="F502" s="160" t="s">
        <v>647</v>
      </c>
      <c r="G502" s="153" t="s">
        <v>577</v>
      </c>
      <c r="H502" s="161">
        <v>300</v>
      </c>
      <c r="I502" s="42">
        <v>0</v>
      </c>
      <c r="J502" s="162">
        <v>0</v>
      </c>
      <c r="K502" s="167">
        <v>20</v>
      </c>
      <c r="L502" s="168">
        <v>20</v>
      </c>
      <c r="M502" s="31">
        <f t="shared" si="13"/>
        <v>0</v>
      </c>
      <c r="N502" s="32">
        <f t="shared" si="15"/>
        <v>0</v>
      </c>
    </row>
    <row r="503" spans="2:14" x14ac:dyDescent="0.25">
      <c r="B503" s="153" t="s">
        <v>21</v>
      </c>
      <c r="C503" s="166" t="s">
        <v>642</v>
      </c>
      <c r="D503" s="166" t="s">
        <v>642</v>
      </c>
      <c r="E503" s="180">
        <v>55101515</v>
      </c>
      <c r="F503" s="160" t="s">
        <v>650</v>
      </c>
      <c r="G503" s="153" t="s">
        <v>24</v>
      </c>
      <c r="H503" s="161">
        <v>5800</v>
      </c>
      <c r="I503" s="42">
        <v>0</v>
      </c>
      <c r="J503" s="162">
        <v>0</v>
      </c>
      <c r="K503" s="167">
        <v>4</v>
      </c>
      <c r="L503" s="168">
        <v>4</v>
      </c>
      <c r="M503" s="31">
        <f t="shared" si="13"/>
        <v>0</v>
      </c>
      <c r="N503" s="32">
        <f t="shared" si="15"/>
        <v>0</v>
      </c>
    </row>
    <row r="504" spans="2:14" x14ac:dyDescent="0.25">
      <c r="B504" s="153" t="s">
        <v>25</v>
      </c>
      <c r="C504" s="166" t="s">
        <v>642</v>
      </c>
      <c r="D504" s="166" t="s">
        <v>642</v>
      </c>
      <c r="E504" s="180">
        <v>44112001</v>
      </c>
      <c r="F504" s="160" t="s">
        <v>651</v>
      </c>
      <c r="G504" s="153" t="s">
        <v>577</v>
      </c>
      <c r="H504" s="161">
        <v>480</v>
      </c>
      <c r="I504" s="42">
        <v>0</v>
      </c>
      <c r="J504" s="162">
        <v>0</v>
      </c>
      <c r="K504" s="167">
        <v>15</v>
      </c>
      <c r="L504" s="168">
        <v>15</v>
      </c>
      <c r="M504" s="31">
        <f t="shared" si="13"/>
        <v>0</v>
      </c>
      <c r="N504" s="32">
        <f t="shared" si="15"/>
        <v>0</v>
      </c>
    </row>
    <row r="505" spans="2:14" x14ac:dyDescent="0.25">
      <c r="B505" s="153" t="s">
        <v>25</v>
      </c>
      <c r="C505" s="166" t="s">
        <v>642</v>
      </c>
      <c r="D505" s="166" t="s">
        <v>642</v>
      </c>
      <c r="E505" s="180">
        <v>44121706</v>
      </c>
      <c r="F505" s="160" t="s">
        <v>652</v>
      </c>
      <c r="G505" s="153" t="s">
        <v>653</v>
      </c>
      <c r="H505" s="161">
        <v>120</v>
      </c>
      <c r="I505" s="42">
        <v>0</v>
      </c>
      <c r="J505" s="162">
        <v>0</v>
      </c>
      <c r="K505" s="167">
        <v>50</v>
      </c>
      <c r="L505" s="168">
        <v>50</v>
      </c>
      <c r="M505" s="31">
        <f t="shared" si="13"/>
        <v>0</v>
      </c>
      <c r="N505" s="32">
        <f t="shared" si="15"/>
        <v>0</v>
      </c>
    </row>
    <row r="506" spans="2:14" x14ac:dyDescent="0.25">
      <c r="B506" s="153" t="s">
        <v>25</v>
      </c>
      <c r="C506" s="166" t="s">
        <v>642</v>
      </c>
      <c r="D506" s="166" t="s">
        <v>642</v>
      </c>
      <c r="E506" s="180">
        <v>44121706</v>
      </c>
      <c r="F506" s="160" t="s">
        <v>654</v>
      </c>
      <c r="G506" s="153" t="s">
        <v>653</v>
      </c>
      <c r="H506" s="161">
        <v>150</v>
      </c>
      <c r="I506" s="42">
        <v>0</v>
      </c>
      <c r="J506" s="162">
        <v>0</v>
      </c>
      <c r="K506" s="167">
        <v>50</v>
      </c>
      <c r="L506" s="168">
        <v>50</v>
      </c>
      <c r="M506" s="31">
        <f t="shared" si="13"/>
        <v>0</v>
      </c>
      <c r="N506" s="32">
        <f t="shared" si="15"/>
        <v>0</v>
      </c>
    </row>
    <row r="507" spans="2:14" x14ac:dyDescent="0.25">
      <c r="B507" s="153" t="s">
        <v>25</v>
      </c>
      <c r="C507" s="166" t="s">
        <v>642</v>
      </c>
      <c r="D507" s="166" t="s">
        <v>642</v>
      </c>
      <c r="E507" s="180">
        <v>44112001</v>
      </c>
      <c r="F507" s="160" t="s">
        <v>655</v>
      </c>
      <c r="G507" s="153" t="s">
        <v>577</v>
      </c>
      <c r="H507" s="161">
        <v>720</v>
      </c>
      <c r="I507" s="42">
        <v>0</v>
      </c>
      <c r="J507" s="162">
        <v>0</v>
      </c>
      <c r="K507" s="167">
        <v>15</v>
      </c>
      <c r="L507" s="168">
        <v>15</v>
      </c>
      <c r="M507" s="31">
        <f t="shared" si="13"/>
        <v>0</v>
      </c>
      <c r="N507" s="32">
        <f t="shared" si="15"/>
        <v>0</v>
      </c>
    </row>
    <row r="508" spans="2:14" x14ac:dyDescent="0.25">
      <c r="B508" s="153" t="s">
        <v>25</v>
      </c>
      <c r="C508" s="166" t="s">
        <v>642</v>
      </c>
      <c r="D508" s="166" t="s">
        <v>642</v>
      </c>
      <c r="E508" s="180">
        <v>44112001</v>
      </c>
      <c r="F508" s="160" t="s">
        <v>656</v>
      </c>
      <c r="G508" s="153" t="s">
        <v>653</v>
      </c>
      <c r="H508" s="161">
        <v>400</v>
      </c>
      <c r="I508" s="42">
        <v>0</v>
      </c>
      <c r="J508" s="162">
        <v>0</v>
      </c>
      <c r="K508" s="167">
        <v>15</v>
      </c>
      <c r="L508" s="168">
        <v>15</v>
      </c>
      <c r="M508" s="31">
        <f t="shared" si="13"/>
        <v>0</v>
      </c>
      <c r="N508" s="32">
        <f t="shared" si="15"/>
        <v>0</v>
      </c>
    </row>
    <row r="509" spans="2:14" x14ac:dyDescent="0.25">
      <c r="B509" s="153" t="s">
        <v>21</v>
      </c>
      <c r="C509" s="166" t="s">
        <v>642</v>
      </c>
      <c r="D509" s="166" t="s">
        <v>642</v>
      </c>
      <c r="E509" s="180">
        <v>44121503</v>
      </c>
      <c r="F509" s="160" t="s">
        <v>657</v>
      </c>
      <c r="G509" s="153" t="s">
        <v>653</v>
      </c>
      <c r="H509" s="161">
        <v>3800</v>
      </c>
      <c r="I509" s="42">
        <v>0</v>
      </c>
      <c r="J509" s="162">
        <v>0</v>
      </c>
      <c r="K509" s="167">
        <v>2</v>
      </c>
      <c r="L509" s="168">
        <v>2</v>
      </c>
      <c r="M509" s="31">
        <f t="shared" si="13"/>
        <v>0</v>
      </c>
      <c r="N509" s="32">
        <f t="shared" si="15"/>
        <v>0</v>
      </c>
    </row>
    <row r="510" spans="2:14" x14ac:dyDescent="0.25">
      <c r="B510" s="153" t="s">
        <v>21</v>
      </c>
      <c r="C510" s="166" t="s">
        <v>642</v>
      </c>
      <c r="D510" s="166" t="s">
        <v>642</v>
      </c>
      <c r="E510" s="180">
        <v>44121503</v>
      </c>
      <c r="F510" s="160" t="s">
        <v>658</v>
      </c>
      <c r="G510" s="153" t="s">
        <v>653</v>
      </c>
      <c r="H510" s="161">
        <v>4500</v>
      </c>
      <c r="I510" s="42">
        <v>0</v>
      </c>
      <c r="J510" s="162">
        <v>0</v>
      </c>
      <c r="K510" s="167">
        <v>2</v>
      </c>
      <c r="L510" s="168">
        <v>2</v>
      </c>
      <c r="M510" s="31">
        <f t="shared" si="13"/>
        <v>0</v>
      </c>
      <c r="N510" s="32">
        <f t="shared" si="15"/>
        <v>0</v>
      </c>
    </row>
    <row r="511" spans="2:14" x14ac:dyDescent="0.25">
      <c r="B511" s="153" t="s">
        <v>21</v>
      </c>
      <c r="C511" s="166" t="s">
        <v>642</v>
      </c>
      <c r="D511" s="166" t="s">
        <v>642</v>
      </c>
      <c r="E511" s="180">
        <v>30111504</v>
      </c>
      <c r="F511" s="160" t="s">
        <v>659</v>
      </c>
      <c r="G511" s="153" t="s">
        <v>24</v>
      </c>
      <c r="H511" s="161">
        <v>2513.4</v>
      </c>
      <c r="I511" s="42">
        <v>0</v>
      </c>
      <c r="J511" s="162">
        <v>0</v>
      </c>
      <c r="K511" s="167">
        <v>1</v>
      </c>
      <c r="L511" s="168">
        <v>1</v>
      </c>
      <c r="M511" s="31">
        <f t="shared" si="13"/>
        <v>0</v>
      </c>
      <c r="N511" s="32">
        <f t="shared" si="15"/>
        <v>0</v>
      </c>
    </row>
    <row r="512" spans="2:14" x14ac:dyDescent="0.25">
      <c r="B512" s="153" t="s">
        <v>280</v>
      </c>
      <c r="C512" s="166" t="s">
        <v>642</v>
      </c>
      <c r="D512" s="166" t="s">
        <v>642</v>
      </c>
      <c r="E512" s="180">
        <v>48101809</v>
      </c>
      <c r="F512" s="160" t="s">
        <v>660</v>
      </c>
      <c r="G512" s="153" t="s">
        <v>24</v>
      </c>
      <c r="H512" s="161">
        <v>2966.52</v>
      </c>
      <c r="I512" s="42">
        <v>0</v>
      </c>
      <c r="J512" s="162">
        <v>0</v>
      </c>
      <c r="K512" s="167">
        <v>1</v>
      </c>
      <c r="L512" s="168">
        <v>1</v>
      </c>
      <c r="M512" s="31">
        <f t="shared" si="13"/>
        <v>0</v>
      </c>
      <c r="N512" s="32">
        <f t="shared" si="15"/>
        <v>0</v>
      </c>
    </row>
    <row r="513" spans="2:15" x14ac:dyDescent="0.25">
      <c r="B513" s="153" t="s">
        <v>280</v>
      </c>
      <c r="C513" s="166" t="s">
        <v>642</v>
      </c>
      <c r="D513" s="166" t="s">
        <v>642</v>
      </c>
      <c r="E513" s="180">
        <v>52151801</v>
      </c>
      <c r="F513" s="160" t="s">
        <v>661</v>
      </c>
      <c r="G513" s="153" t="s">
        <v>24</v>
      </c>
      <c r="H513" s="161">
        <v>5649.84</v>
      </c>
      <c r="I513" s="42">
        <v>0</v>
      </c>
      <c r="J513" s="162">
        <v>0</v>
      </c>
      <c r="K513" s="167">
        <v>1</v>
      </c>
      <c r="L513" s="168">
        <v>1</v>
      </c>
      <c r="M513" s="31">
        <f t="shared" si="13"/>
        <v>0</v>
      </c>
      <c r="N513" s="32">
        <f t="shared" si="15"/>
        <v>0</v>
      </c>
    </row>
    <row r="514" spans="2:15" x14ac:dyDescent="0.25">
      <c r="B514" s="153" t="s">
        <v>280</v>
      </c>
      <c r="C514" s="166" t="s">
        <v>642</v>
      </c>
      <c r="D514" s="166" t="s">
        <v>642</v>
      </c>
      <c r="E514" s="180">
        <v>52151609</v>
      </c>
      <c r="F514" s="160" t="s">
        <v>662</v>
      </c>
      <c r="G514" s="153" t="s">
        <v>24</v>
      </c>
      <c r="H514" s="161">
        <v>665.52</v>
      </c>
      <c r="I514" s="42">
        <v>0</v>
      </c>
      <c r="J514" s="162">
        <v>0</v>
      </c>
      <c r="K514" s="167">
        <v>1</v>
      </c>
      <c r="L514" s="168">
        <v>1</v>
      </c>
      <c r="M514" s="31">
        <f t="shared" si="13"/>
        <v>0</v>
      </c>
      <c r="N514" s="32">
        <f t="shared" si="15"/>
        <v>0</v>
      </c>
    </row>
    <row r="515" spans="2:15" x14ac:dyDescent="0.25">
      <c r="B515" s="153" t="s">
        <v>280</v>
      </c>
      <c r="C515" s="166" t="s">
        <v>642</v>
      </c>
      <c r="D515" s="166" t="s">
        <v>642</v>
      </c>
      <c r="E515" s="180">
        <v>52151702</v>
      </c>
      <c r="F515" s="160" t="s">
        <v>663</v>
      </c>
      <c r="G515" s="153" t="s">
        <v>24</v>
      </c>
      <c r="H515" s="161">
        <v>1210.68</v>
      </c>
      <c r="I515" s="42">
        <v>0</v>
      </c>
      <c r="J515" s="162">
        <v>0</v>
      </c>
      <c r="K515" s="167">
        <v>1</v>
      </c>
      <c r="L515" s="168">
        <v>1</v>
      </c>
      <c r="M515" s="31">
        <f t="shared" si="13"/>
        <v>0</v>
      </c>
      <c r="N515" s="32">
        <f t="shared" si="15"/>
        <v>0</v>
      </c>
    </row>
    <row r="516" spans="2:15" x14ac:dyDescent="0.25">
      <c r="B516" s="153" t="s">
        <v>280</v>
      </c>
      <c r="C516" s="166" t="s">
        <v>642</v>
      </c>
      <c r="D516" s="166" t="s">
        <v>642</v>
      </c>
      <c r="E516" s="180">
        <v>52151604</v>
      </c>
      <c r="F516" s="160" t="s">
        <v>664</v>
      </c>
      <c r="G516" s="153" t="s">
        <v>24</v>
      </c>
      <c r="H516" s="161">
        <v>863.76</v>
      </c>
      <c r="I516" s="42">
        <v>0</v>
      </c>
      <c r="J516" s="162">
        <v>0</v>
      </c>
      <c r="K516" s="167">
        <v>2</v>
      </c>
      <c r="L516" s="168">
        <v>2</v>
      </c>
      <c r="M516" s="31">
        <f t="shared" si="13"/>
        <v>0</v>
      </c>
      <c r="N516" s="32">
        <f t="shared" si="15"/>
        <v>0</v>
      </c>
    </row>
    <row r="517" spans="2:15" x14ac:dyDescent="0.25">
      <c r="B517" s="153" t="s">
        <v>280</v>
      </c>
      <c r="C517" s="166" t="s">
        <v>665</v>
      </c>
      <c r="D517" s="166" t="s">
        <v>642</v>
      </c>
      <c r="E517" s="180">
        <v>52121605</v>
      </c>
      <c r="F517" s="160" t="s">
        <v>666</v>
      </c>
      <c r="G517" s="153" t="s">
        <v>24</v>
      </c>
      <c r="H517" s="161">
        <v>587.64</v>
      </c>
      <c r="I517" s="42">
        <v>0</v>
      </c>
      <c r="J517" s="162">
        <v>0</v>
      </c>
      <c r="K517" s="167">
        <v>2</v>
      </c>
      <c r="L517" s="168">
        <v>2</v>
      </c>
      <c r="M517" s="31">
        <f t="shared" si="13"/>
        <v>0</v>
      </c>
      <c r="N517" s="32">
        <f t="shared" si="15"/>
        <v>0</v>
      </c>
    </row>
    <row r="518" spans="2:15" x14ac:dyDescent="0.25">
      <c r="B518" s="153" t="s">
        <v>280</v>
      </c>
      <c r="C518" s="166" t="s">
        <v>642</v>
      </c>
      <c r="D518" s="166" t="s">
        <v>642</v>
      </c>
      <c r="E518" s="180">
        <v>52151808</v>
      </c>
      <c r="F518" s="160" t="s">
        <v>667</v>
      </c>
      <c r="G518" s="153" t="s">
        <v>24</v>
      </c>
      <c r="H518" s="161">
        <v>3766.56</v>
      </c>
      <c r="I518" s="42">
        <v>0</v>
      </c>
      <c r="J518" s="162">
        <v>0</v>
      </c>
      <c r="K518" s="167">
        <v>1</v>
      </c>
      <c r="L518" s="168">
        <v>1</v>
      </c>
      <c r="M518" s="31">
        <f t="shared" si="13"/>
        <v>0</v>
      </c>
      <c r="N518" s="32">
        <f t="shared" si="15"/>
        <v>0</v>
      </c>
    </row>
    <row r="519" spans="2:15" x14ac:dyDescent="0.25">
      <c r="B519" s="153" t="s">
        <v>280</v>
      </c>
      <c r="C519" s="166" t="s">
        <v>642</v>
      </c>
      <c r="D519" s="166" t="s">
        <v>642</v>
      </c>
      <c r="E519" s="180">
        <v>48101916</v>
      </c>
      <c r="F519" s="160" t="s">
        <v>668</v>
      </c>
      <c r="G519" s="153" t="s">
        <v>24</v>
      </c>
      <c r="H519" s="161">
        <v>792.96</v>
      </c>
      <c r="I519" s="42">
        <v>0</v>
      </c>
      <c r="J519" s="162">
        <v>0</v>
      </c>
      <c r="K519" s="167">
        <v>1</v>
      </c>
      <c r="L519" s="168">
        <v>1</v>
      </c>
      <c r="M519" s="31">
        <f t="shared" si="13"/>
        <v>0</v>
      </c>
      <c r="N519" s="32">
        <f t="shared" si="15"/>
        <v>0</v>
      </c>
    </row>
    <row r="520" spans="2:15" x14ac:dyDescent="0.25">
      <c r="B520" s="153" t="s">
        <v>280</v>
      </c>
      <c r="C520" s="166" t="s">
        <v>642</v>
      </c>
      <c r="D520" s="166" t="s">
        <v>642</v>
      </c>
      <c r="E520" s="180">
        <v>48101912</v>
      </c>
      <c r="F520" s="160" t="s">
        <v>669</v>
      </c>
      <c r="G520" s="153" t="s">
        <v>24</v>
      </c>
      <c r="H520" s="161">
        <v>792.96</v>
      </c>
      <c r="I520" s="42">
        <v>0</v>
      </c>
      <c r="J520" s="162">
        <v>0</v>
      </c>
      <c r="K520" s="167">
        <v>1</v>
      </c>
      <c r="L520" s="168">
        <v>1</v>
      </c>
      <c r="M520" s="31">
        <f t="shared" si="13"/>
        <v>0</v>
      </c>
      <c r="N520" s="32">
        <f t="shared" si="15"/>
        <v>0</v>
      </c>
    </row>
    <row r="521" spans="2:15" x14ac:dyDescent="0.25">
      <c r="B521" s="153" t="s">
        <v>280</v>
      </c>
      <c r="C521" s="166" t="s">
        <v>642</v>
      </c>
      <c r="D521" s="166" t="s">
        <v>642</v>
      </c>
      <c r="E521" s="180">
        <v>52151702</v>
      </c>
      <c r="F521" s="160" t="s">
        <v>670</v>
      </c>
      <c r="G521" s="153" t="s">
        <v>24</v>
      </c>
      <c r="H521" s="161">
        <v>375.4</v>
      </c>
      <c r="I521" s="42">
        <v>0</v>
      </c>
      <c r="J521" s="162">
        <v>0</v>
      </c>
      <c r="K521" s="167">
        <v>10</v>
      </c>
      <c r="L521" s="168">
        <v>10</v>
      </c>
      <c r="M521" s="31">
        <f t="shared" si="13"/>
        <v>0</v>
      </c>
      <c r="N521" s="32">
        <f t="shared" si="15"/>
        <v>0</v>
      </c>
    </row>
    <row r="522" spans="2:15" x14ac:dyDescent="0.25">
      <c r="B522" s="153" t="s">
        <v>280</v>
      </c>
      <c r="C522" s="166" t="s">
        <v>642</v>
      </c>
      <c r="D522" s="166" t="s">
        <v>642</v>
      </c>
      <c r="E522" s="180">
        <v>48101815</v>
      </c>
      <c r="F522" s="160" t="s">
        <v>671</v>
      </c>
      <c r="G522" s="153" t="s">
        <v>24</v>
      </c>
      <c r="H522" s="161">
        <v>865</v>
      </c>
      <c r="I522" s="42">
        <v>0</v>
      </c>
      <c r="J522" s="162">
        <v>0</v>
      </c>
      <c r="K522" s="167">
        <v>12</v>
      </c>
      <c r="L522" s="168">
        <v>12</v>
      </c>
      <c r="M522" s="31">
        <f t="shared" si="13"/>
        <v>0</v>
      </c>
      <c r="N522" s="32">
        <f t="shared" si="15"/>
        <v>0</v>
      </c>
      <c r="O522" s="123"/>
    </row>
    <row r="523" spans="2:15" x14ac:dyDescent="0.25">
      <c r="B523" s="153" t="s">
        <v>280</v>
      </c>
      <c r="C523" s="166" t="s">
        <v>642</v>
      </c>
      <c r="D523" s="166" t="s">
        <v>642</v>
      </c>
      <c r="E523" s="180">
        <v>48101815</v>
      </c>
      <c r="F523" s="160" t="s">
        <v>672</v>
      </c>
      <c r="G523" s="153" t="s">
        <v>24</v>
      </c>
      <c r="H523" s="161">
        <v>630.12</v>
      </c>
      <c r="I523" s="42">
        <v>0</v>
      </c>
      <c r="J523" s="162">
        <v>0</v>
      </c>
      <c r="K523" s="167">
        <v>1</v>
      </c>
      <c r="L523" s="168">
        <v>1</v>
      </c>
      <c r="M523" s="31">
        <f t="shared" si="13"/>
        <v>0</v>
      </c>
      <c r="N523" s="32">
        <f t="shared" si="15"/>
        <v>0</v>
      </c>
      <c r="O523" s="123"/>
    </row>
    <row r="524" spans="2:15" x14ac:dyDescent="0.25">
      <c r="B524" s="153" t="s">
        <v>280</v>
      </c>
      <c r="C524" s="166" t="s">
        <v>642</v>
      </c>
      <c r="D524" s="166" t="s">
        <v>642</v>
      </c>
      <c r="E524" s="180">
        <v>52151606</v>
      </c>
      <c r="F524" s="160" t="s">
        <v>673</v>
      </c>
      <c r="G524" s="153" t="s">
        <v>24</v>
      </c>
      <c r="H524" s="161">
        <v>1180</v>
      </c>
      <c r="I524" s="42">
        <v>0</v>
      </c>
      <c r="J524" s="162">
        <v>0</v>
      </c>
      <c r="K524" s="167">
        <v>1</v>
      </c>
      <c r="L524" s="168">
        <v>1</v>
      </c>
      <c r="M524" s="31">
        <f t="shared" si="13"/>
        <v>0</v>
      </c>
      <c r="N524" s="32">
        <f t="shared" si="15"/>
        <v>0</v>
      </c>
      <c r="O524" s="123"/>
    </row>
    <row r="525" spans="2:15" x14ac:dyDescent="0.25">
      <c r="B525" s="153" t="s">
        <v>280</v>
      </c>
      <c r="C525" s="166" t="s">
        <v>642</v>
      </c>
      <c r="D525" s="166" t="s">
        <v>642</v>
      </c>
      <c r="E525" s="180">
        <v>52151603</v>
      </c>
      <c r="F525" s="160" t="s">
        <v>674</v>
      </c>
      <c r="G525" s="153" t="s">
        <v>24</v>
      </c>
      <c r="H525" s="161">
        <v>729.24</v>
      </c>
      <c r="I525" s="42">
        <v>0</v>
      </c>
      <c r="J525" s="162">
        <v>0</v>
      </c>
      <c r="K525" s="167">
        <v>1</v>
      </c>
      <c r="L525" s="168">
        <v>1</v>
      </c>
      <c r="M525" s="31">
        <f t="shared" si="13"/>
        <v>0</v>
      </c>
      <c r="N525" s="32">
        <f t="shared" si="15"/>
        <v>0</v>
      </c>
      <c r="O525" s="123"/>
    </row>
    <row r="526" spans="2:15" x14ac:dyDescent="0.25">
      <c r="B526" s="153" t="s">
        <v>280</v>
      </c>
      <c r="C526" s="166" t="s">
        <v>642</v>
      </c>
      <c r="D526" s="166" t="s">
        <v>642</v>
      </c>
      <c r="E526" s="180">
        <v>52151607</v>
      </c>
      <c r="F526" s="160" t="s">
        <v>675</v>
      </c>
      <c r="G526" s="153" t="s">
        <v>24</v>
      </c>
      <c r="H526" s="161">
        <v>354</v>
      </c>
      <c r="I526" s="42">
        <v>0</v>
      </c>
      <c r="J526" s="162">
        <v>0</v>
      </c>
      <c r="K526" s="167">
        <v>1</v>
      </c>
      <c r="L526" s="168">
        <v>1</v>
      </c>
      <c r="M526" s="31">
        <f t="shared" si="13"/>
        <v>0</v>
      </c>
      <c r="N526" s="32">
        <f t="shared" si="15"/>
        <v>0</v>
      </c>
      <c r="O526" s="123"/>
    </row>
    <row r="527" spans="2:15" x14ac:dyDescent="0.25">
      <c r="B527" s="153" t="s">
        <v>280</v>
      </c>
      <c r="C527" s="166" t="s">
        <v>642</v>
      </c>
      <c r="D527" s="166" t="s">
        <v>642</v>
      </c>
      <c r="E527" s="180">
        <v>52151652</v>
      </c>
      <c r="F527" s="160" t="s">
        <v>676</v>
      </c>
      <c r="G527" s="153" t="s">
        <v>24</v>
      </c>
      <c r="H527" s="161">
        <v>821.28</v>
      </c>
      <c r="I527" s="42">
        <v>0</v>
      </c>
      <c r="J527" s="162">
        <v>0</v>
      </c>
      <c r="K527" s="167">
        <v>1</v>
      </c>
      <c r="L527" s="168">
        <v>1</v>
      </c>
      <c r="M527" s="31">
        <f t="shared" si="13"/>
        <v>0</v>
      </c>
      <c r="N527" s="32">
        <f t="shared" si="15"/>
        <v>0</v>
      </c>
      <c r="O527" s="123"/>
    </row>
    <row r="528" spans="2:15" x14ac:dyDescent="0.25">
      <c r="B528" s="153" t="s">
        <v>280</v>
      </c>
      <c r="C528" s="166" t="s">
        <v>642</v>
      </c>
      <c r="D528" s="166" t="s">
        <v>642</v>
      </c>
      <c r="E528" s="180">
        <v>52151702</v>
      </c>
      <c r="F528" s="160" t="s">
        <v>677</v>
      </c>
      <c r="G528" s="153" t="s">
        <v>24</v>
      </c>
      <c r="H528" s="161">
        <v>1047.8399999999999</v>
      </c>
      <c r="I528" s="42">
        <v>0</v>
      </c>
      <c r="J528" s="162">
        <v>0</v>
      </c>
      <c r="K528" s="167">
        <v>1</v>
      </c>
      <c r="L528" s="168">
        <v>1</v>
      </c>
      <c r="M528" s="31">
        <f t="shared" si="13"/>
        <v>0</v>
      </c>
      <c r="N528" s="32">
        <f t="shared" si="15"/>
        <v>0</v>
      </c>
      <c r="O528" s="123"/>
    </row>
    <row r="529" spans="1:18" x14ac:dyDescent="0.25">
      <c r="B529" s="153" t="s">
        <v>280</v>
      </c>
      <c r="C529" s="166" t="s">
        <v>642</v>
      </c>
      <c r="D529" s="166" t="s">
        <v>642</v>
      </c>
      <c r="E529" s="180">
        <v>52152002</v>
      </c>
      <c r="F529" s="160" t="s">
        <v>678</v>
      </c>
      <c r="G529" s="153" t="s">
        <v>24</v>
      </c>
      <c r="H529" s="161">
        <v>944</v>
      </c>
      <c r="I529" s="42">
        <v>0</v>
      </c>
      <c r="J529" s="162">
        <v>0</v>
      </c>
      <c r="K529" s="167">
        <v>2</v>
      </c>
      <c r="L529" s="168">
        <v>2</v>
      </c>
      <c r="M529" s="31">
        <f t="shared" si="13"/>
        <v>0</v>
      </c>
      <c r="N529" s="32">
        <f t="shared" si="15"/>
        <v>0</v>
      </c>
      <c r="O529" s="123"/>
    </row>
    <row r="530" spans="1:18" x14ac:dyDescent="0.25">
      <c r="B530" s="153" t="s">
        <v>280</v>
      </c>
      <c r="C530" s="166" t="s">
        <v>642</v>
      </c>
      <c r="D530" s="166" t="s">
        <v>642</v>
      </c>
      <c r="E530" s="180">
        <v>52151809</v>
      </c>
      <c r="F530" s="160" t="s">
        <v>679</v>
      </c>
      <c r="G530" s="153" t="s">
        <v>24</v>
      </c>
      <c r="H530" s="161">
        <v>6641.04</v>
      </c>
      <c r="I530" s="42">
        <v>0</v>
      </c>
      <c r="J530" s="162">
        <v>0</v>
      </c>
      <c r="K530" s="167">
        <v>1</v>
      </c>
      <c r="L530" s="168">
        <v>1</v>
      </c>
      <c r="M530" s="31">
        <f t="shared" si="13"/>
        <v>0</v>
      </c>
      <c r="N530" s="32">
        <f t="shared" si="15"/>
        <v>0</v>
      </c>
      <c r="O530" s="123"/>
    </row>
    <row r="531" spans="1:18" x14ac:dyDescent="0.25">
      <c r="B531" s="153" t="s">
        <v>280</v>
      </c>
      <c r="C531" s="166" t="s">
        <v>642</v>
      </c>
      <c r="D531" s="166" t="s">
        <v>642</v>
      </c>
      <c r="E531" s="180">
        <v>48101815</v>
      </c>
      <c r="F531" s="160" t="s">
        <v>680</v>
      </c>
      <c r="G531" s="153" t="s">
        <v>24</v>
      </c>
      <c r="H531" s="161">
        <v>283.2</v>
      </c>
      <c r="I531" s="42">
        <v>0</v>
      </c>
      <c r="J531" s="162">
        <v>0</v>
      </c>
      <c r="K531" s="167">
        <v>4</v>
      </c>
      <c r="L531" s="168">
        <v>4</v>
      </c>
      <c r="M531" s="31">
        <f t="shared" si="13"/>
        <v>0</v>
      </c>
      <c r="N531" s="32">
        <f t="shared" si="15"/>
        <v>0</v>
      </c>
      <c r="O531" s="123"/>
    </row>
    <row r="532" spans="1:18" x14ac:dyDescent="0.25">
      <c r="B532" s="153" t="s">
        <v>104</v>
      </c>
      <c r="C532" s="166" t="s">
        <v>642</v>
      </c>
      <c r="D532" s="166" t="s">
        <v>642</v>
      </c>
      <c r="E532" s="180">
        <v>26111701</v>
      </c>
      <c r="F532" s="160" t="s">
        <v>681</v>
      </c>
      <c r="G532" s="153" t="s">
        <v>24</v>
      </c>
      <c r="H532" s="161">
        <v>153.4</v>
      </c>
      <c r="I532" s="42">
        <v>5215.6000000000004</v>
      </c>
      <c r="J532" s="162">
        <v>34</v>
      </c>
      <c r="K532" s="167">
        <v>70</v>
      </c>
      <c r="L532" s="168">
        <v>76</v>
      </c>
      <c r="M532" s="31">
        <f t="shared" si="13"/>
        <v>28</v>
      </c>
      <c r="N532" s="32">
        <f t="shared" si="15"/>
        <v>4295.2</v>
      </c>
      <c r="O532" s="123"/>
    </row>
    <row r="533" spans="1:18" x14ac:dyDescent="0.25">
      <c r="B533" s="153" t="s">
        <v>414</v>
      </c>
      <c r="C533" s="166" t="s">
        <v>642</v>
      </c>
      <c r="D533" s="166" t="s">
        <v>642</v>
      </c>
      <c r="E533" s="180">
        <v>15121501</v>
      </c>
      <c r="F533" s="160" t="s">
        <v>415</v>
      </c>
      <c r="G533" s="170" t="s">
        <v>653</v>
      </c>
      <c r="H533" s="189">
        <v>7600</v>
      </c>
      <c r="I533" s="190">
        <v>0</v>
      </c>
      <c r="J533" s="191"/>
      <c r="K533" s="186">
        <v>1</v>
      </c>
      <c r="L533" s="187">
        <v>1</v>
      </c>
      <c r="M533" s="31"/>
      <c r="N533" s="32">
        <f t="shared" si="15"/>
        <v>0</v>
      </c>
      <c r="O533" s="123"/>
    </row>
    <row r="534" spans="1:18" x14ac:dyDescent="0.25">
      <c r="B534" s="153" t="s">
        <v>414</v>
      </c>
      <c r="C534" s="166" t="s">
        <v>642</v>
      </c>
      <c r="D534" s="166" t="s">
        <v>642</v>
      </c>
      <c r="E534" s="180">
        <v>15121501</v>
      </c>
      <c r="F534" s="160" t="s">
        <v>416</v>
      </c>
      <c r="G534" s="153" t="s">
        <v>653</v>
      </c>
      <c r="H534" s="161">
        <v>7600</v>
      </c>
      <c r="I534" s="42">
        <v>0</v>
      </c>
      <c r="J534" s="162"/>
      <c r="K534" s="167">
        <v>1</v>
      </c>
      <c r="L534" s="168">
        <v>1</v>
      </c>
      <c r="M534" s="31"/>
      <c r="N534" s="32">
        <f t="shared" si="15"/>
        <v>0</v>
      </c>
      <c r="O534" s="123"/>
    </row>
    <row r="535" spans="1:18" x14ac:dyDescent="0.25">
      <c r="B535" s="153" t="s">
        <v>25</v>
      </c>
      <c r="C535" s="166" t="s">
        <v>642</v>
      </c>
      <c r="D535" s="166" t="s">
        <v>642</v>
      </c>
      <c r="E535" s="180">
        <v>44121627</v>
      </c>
      <c r="F535" s="160" t="s">
        <v>682</v>
      </c>
      <c r="G535" s="153" t="s">
        <v>653</v>
      </c>
      <c r="H535" s="192">
        <v>400</v>
      </c>
      <c r="I535" s="193">
        <v>0</v>
      </c>
      <c r="J535" s="194"/>
      <c r="K535" s="195">
        <v>15</v>
      </c>
      <c r="L535" s="196">
        <v>15</v>
      </c>
      <c r="M535" s="31"/>
      <c r="N535" s="32">
        <f t="shared" si="15"/>
        <v>0</v>
      </c>
      <c r="O535" s="123"/>
    </row>
    <row r="536" spans="1:18" x14ac:dyDescent="0.25">
      <c r="B536" s="153" t="s">
        <v>25</v>
      </c>
      <c r="C536" s="166" t="s">
        <v>642</v>
      </c>
      <c r="D536" s="166" t="s">
        <v>642</v>
      </c>
      <c r="E536" s="180">
        <v>44121701</v>
      </c>
      <c r="F536" s="160" t="s">
        <v>683</v>
      </c>
      <c r="G536" s="153" t="s">
        <v>24</v>
      </c>
      <c r="H536" s="161">
        <v>118</v>
      </c>
      <c r="I536" s="42">
        <v>0</v>
      </c>
      <c r="J536" s="162">
        <v>200</v>
      </c>
      <c r="K536" s="167">
        <v>200</v>
      </c>
      <c r="L536" s="168">
        <v>400</v>
      </c>
      <c r="M536" s="31">
        <f t="shared" ref="M536:M552" si="16">+J536+K536-L536</f>
        <v>0</v>
      </c>
      <c r="N536" s="32">
        <f t="shared" si="15"/>
        <v>0</v>
      </c>
      <c r="O536" s="123"/>
    </row>
    <row r="537" spans="1:18" x14ac:dyDescent="0.25">
      <c r="B537" s="153" t="s">
        <v>203</v>
      </c>
      <c r="C537" s="166" t="s">
        <v>642</v>
      </c>
      <c r="D537" s="166" t="s">
        <v>642</v>
      </c>
      <c r="E537" s="180">
        <v>40161505</v>
      </c>
      <c r="F537" s="160" t="s">
        <v>684</v>
      </c>
      <c r="G537" s="153" t="s">
        <v>24</v>
      </c>
      <c r="H537" s="161">
        <v>617.14</v>
      </c>
      <c r="I537" s="42">
        <v>617.14</v>
      </c>
      <c r="J537" s="162">
        <v>1</v>
      </c>
      <c r="K537" s="167">
        <v>1</v>
      </c>
      <c r="L537" s="168">
        <v>1</v>
      </c>
      <c r="M537" s="31">
        <f t="shared" si="16"/>
        <v>1</v>
      </c>
      <c r="N537" s="32">
        <f t="shared" si="15"/>
        <v>617.14</v>
      </c>
      <c r="O537" s="197"/>
      <c r="P537" s="64"/>
      <c r="Q537" s="123"/>
      <c r="R537" s="123"/>
    </row>
    <row r="538" spans="1:18" x14ac:dyDescent="0.25">
      <c r="B538" s="153" t="s">
        <v>203</v>
      </c>
      <c r="C538" s="166" t="s">
        <v>642</v>
      </c>
      <c r="D538" s="166" t="s">
        <v>642</v>
      </c>
      <c r="E538" s="180">
        <v>40161505</v>
      </c>
      <c r="F538" s="160" t="s">
        <v>685</v>
      </c>
      <c r="G538" s="153" t="s">
        <v>24</v>
      </c>
      <c r="H538" s="161">
        <v>1333.4</v>
      </c>
      <c r="I538" s="42">
        <v>3839.72</v>
      </c>
      <c r="J538" s="162">
        <v>3</v>
      </c>
      <c r="K538" s="167">
        <v>3</v>
      </c>
      <c r="L538" s="168">
        <v>4</v>
      </c>
      <c r="M538" s="31">
        <f t="shared" si="16"/>
        <v>2</v>
      </c>
      <c r="N538" s="32">
        <f t="shared" si="15"/>
        <v>2666.8</v>
      </c>
      <c r="O538" s="198"/>
    </row>
    <row r="539" spans="1:18" x14ac:dyDescent="0.25">
      <c r="B539" s="153" t="s">
        <v>203</v>
      </c>
      <c r="C539" s="166" t="s">
        <v>642</v>
      </c>
      <c r="D539" s="166" t="s">
        <v>642</v>
      </c>
      <c r="E539" s="180">
        <v>25121501</v>
      </c>
      <c r="F539" s="160" t="s">
        <v>686</v>
      </c>
      <c r="G539" s="153" t="s">
        <v>24</v>
      </c>
      <c r="H539" s="161">
        <v>412.02</v>
      </c>
      <c r="I539" s="42">
        <v>0</v>
      </c>
      <c r="J539" s="162">
        <v>0</v>
      </c>
      <c r="K539" s="167">
        <v>12</v>
      </c>
      <c r="L539" s="168">
        <v>12</v>
      </c>
      <c r="M539" s="31">
        <f t="shared" si="16"/>
        <v>0</v>
      </c>
      <c r="N539" s="32">
        <f t="shared" si="15"/>
        <v>0</v>
      </c>
      <c r="O539" s="64"/>
    </row>
    <row r="540" spans="1:18" x14ac:dyDescent="0.25">
      <c r="A540" s="1"/>
      <c r="B540" s="153" t="s">
        <v>203</v>
      </c>
      <c r="C540" s="166" t="s">
        <v>642</v>
      </c>
      <c r="D540" s="166" t="s">
        <v>642</v>
      </c>
      <c r="E540" s="180">
        <v>25121501</v>
      </c>
      <c r="F540" s="160" t="s">
        <v>687</v>
      </c>
      <c r="G540" s="153" t="s">
        <v>24</v>
      </c>
      <c r="H540" s="161">
        <v>417.92</v>
      </c>
      <c r="I540" s="42">
        <v>5015.04</v>
      </c>
      <c r="J540" s="162">
        <v>12</v>
      </c>
      <c r="K540" s="167">
        <v>12</v>
      </c>
      <c r="L540" s="168">
        <v>14</v>
      </c>
      <c r="M540" s="31">
        <f t="shared" si="16"/>
        <v>10</v>
      </c>
      <c r="N540" s="32">
        <f t="shared" si="15"/>
        <v>4179.2</v>
      </c>
    </row>
    <row r="541" spans="1:18" x14ac:dyDescent="0.25">
      <c r="A541" s="1"/>
      <c r="B541" s="153" t="s">
        <v>203</v>
      </c>
      <c r="C541" s="166" t="s">
        <v>642</v>
      </c>
      <c r="D541" s="166" t="s">
        <v>642</v>
      </c>
      <c r="E541" s="180">
        <v>40161513</v>
      </c>
      <c r="F541" s="160" t="s">
        <v>688</v>
      </c>
      <c r="G541" s="153" t="s">
        <v>24</v>
      </c>
      <c r="H541" s="161">
        <v>350</v>
      </c>
      <c r="I541" s="42">
        <v>700</v>
      </c>
      <c r="J541" s="162">
        <v>2</v>
      </c>
      <c r="K541" s="167">
        <v>3</v>
      </c>
      <c r="L541" s="168">
        <v>5</v>
      </c>
      <c r="M541" s="31">
        <f t="shared" si="16"/>
        <v>0</v>
      </c>
      <c r="N541" s="32">
        <f t="shared" si="15"/>
        <v>0</v>
      </c>
    </row>
    <row r="542" spans="1:18" x14ac:dyDescent="0.25">
      <c r="A542" s="1"/>
      <c r="B542" s="153" t="s">
        <v>203</v>
      </c>
      <c r="C542" s="166" t="s">
        <v>642</v>
      </c>
      <c r="D542" s="166" t="s">
        <v>642</v>
      </c>
      <c r="E542" s="180">
        <v>40161504</v>
      </c>
      <c r="F542" s="160" t="s">
        <v>689</v>
      </c>
      <c r="G542" s="153" t="s">
        <v>24</v>
      </c>
      <c r="H542" s="161">
        <v>350</v>
      </c>
      <c r="I542" s="42">
        <v>700</v>
      </c>
      <c r="J542" s="162">
        <v>2</v>
      </c>
      <c r="K542" s="167"/>
      <c r="L542" s="168"/>
      <c r="M542" s="31">
        <f t="shared" si="16"/>
        <v>2</v>
      </c>
      <c r="N542" s="32">
        <f t="shared" si="15"/>
        <v>700</v>
      </c>
    </row>
    <row r="543" spans="1:18" x14ac:dyDescent="0.25">
      <c r="A543" s="1"/>
      <c r="B543" s="153" t="s">
        <v>25</v>
      </c>
      <c r="C543" s="166" t="s">
        <v>642</v>
      </c>
      <c r="D543" s="166" t="s">
        <v>642</v>
      </c>
      <c r="E543" s="180">
        <v>44122011</v>
      </c>
      <c r="F543" s="160" t="s">
        <v>690</v>
      </c>
      <c r="G543" s="153" t="s">
        <v>24</v>
      </c>
      <c r="H543" s="161">
        <v>8024</v>
      </c>
      <c r="I543" s="42">
        <v>0</v>
      </c>
      <c r="J543" s="162">
        <v>1</v>
      </c>
      <c r="K543" s="167">
        <v>1</v>
      </c>
      <c r="L543" s="168">
        <v>2</v>
      </c>
      <c r="M543" s="31">
        <f t="shared" si="16"/>
        <v>0</v>
      </c>
      <c r="N543" s="32">
        <f t="shared" si="15"/>
        <v>0</v>
      </c>
    </row>
    <row r="544" spans="1:18" x14ac:dyDescent="0.25">
      <c r="A544" s="1"/>
      <c r="B544" s="153" t="s">
        <v>478</v>
      </c>
      <c r="C544" s="166" t="s">
        <v>642</v>
      </c>
      <c r="D544" s="166" t="s">
        <v>642</v>
      </c>
      <c r="E544" s="180">
        <v>25172504</v>
      </c>
      <c r="F544" s="160" t="s">
        <v>691</v>
      </c>
      <c r="G544" s="153" t="s">
        <v>24</v>
      </c>
      <c r="H544" s="161">
        <v>11552.2</v>
      </c>
      <c r="I544" s="42">
        <v>0</v>
      </c>
      <c r="J544" s="162">
        <v>0</v>
      </c>
      <c r="K544" s="167">
        <v>8</v>
      </c>
      <c r="L544" s="168">
        <v>4</v>
      </c>
      <c r="M544" s="31">
        <f t="shared" si="16"/>
        <v>4</v>
      </c>
      <c r="N544" s="32">
        <f t="shared" si="15"/>
        <v>46208.800000000003</v>
      </c>
    </row>
    <row r="545" spans="1:14" x14ac:dyDescent="0.25">
      <c r="A545" s="1"/>
      <c r="B545" s="153" t="s">
        <v>25</v>
      </c>
      <c r="C545" s="166" t="s">
        <v>642</v>
      </c>
      <c r="D545" s="166" t="s">
        <v>642</v>
      </c>
      <c r="E545" s="180">
        <v>44103111</v>
      </c>
      <c r="F545" s="160" t="s">
        <v>692</v>
      </c>
      <c r="G545" s="153" t="s">
        <v>24</v>
      </c>
      <c r="H545" s="161">
        <v>46492</v>
      </c>
      <c r="I545" s="42">
        <v>0</v>
      </c>
      <c r="J545" s="162">
        <v>0</v>
      </c>
      <c r="K545" s="167">
        <v>1</v>
      </c>
      <c r="L545" s="168">
        <v>1</v>
      </c>
      <c r="M545" s="31">
        <f t="shared" si="16"/>
        <v>0</v>
      </c>
      <c r="N545" s="32">
        <f t="shared" si="15"/>
        <v>0</v>
      </c>
    </row>
    <row r="546" spans="1:14" x14ac:dyDescent="0.25">
      <c r="A546" s="1"/>
      <c r="B546" s="153" t="s">
        <v>169</v>
      </c>
      <c r="C546" s="166" t="s">
        <v>642</v>
      </c>
      <c r="D546" s="166" t="s">
        <v>642</v>
      </c>
      <c r="E546" s="180">
        <v>5512802</v>
      </c>
      <c r="F546" s="160" t="s">
        <v>693</v>
      </c>
      <c r="G546" s="153" t="s">
        <v>24</v>
      </c>
      <c r="H546" s="161">
        <v>1628.4</v>
      </c>
      <c r="I546" s="42">
        <v>0</v>
      </c>
      <c r="J546" s="162">
        <v>0</v>
      </c>
      <c r="K546" s="167">
        <v>1</v>
      </c>
      <c r="L546" s="168">
        <v>1</v>
      </c>
      <c r="M546" s="31">
        <f t="shared" si="16"/>
        <v>0</v>
      </c>
      <c r="N546" s="32">
        <f t="shared" si="15"/>
        <v>0</v>
      </c>
    </row>
    <row r="547" spans="1:14" x14ac:dyDescent="0.25">
      <c r="A547" s="1"/>
      <c r="B547" s="153" t="s">
        <v>420</v>
      </c>
      <c r="C547" s="166" t="s">
        <v>694</v>
      </c>
      <c r="D547" s="166" t="s">
        <v>694</v>
      </c>
      <c r="E547" s="180">
        <v>30171514</v>
      </c>
      <c r="F547" s="160" t="s">
        <v>695</v>
      </c>
      <c r="G547" s="153" t="s">
        <v>24</v>
      </c>
      <c r="H547" s="161">
        <v>90000</v>
      </c>
      <c r="I547" s="42">
        <v>0</v>
      </c>
      <c r="J547" s="162">
        <v>0</v>
      </c>
      <c r="K547" s="167">
        <v>1</v>
      </c>
      <c r="L547" s="168">
        <v>1</v>
      </c>
      <c r="M547" s="31">
        <f t="shared" si="16"/>
        <v>0</v>
      </c>
      <c r="N547" s="32">
        <f t="shared" si="15"/>
        <v>0</v>
      </c>
    </row>
    <row r="548" spans="1:14" x14ac:dyDescent="0.25">
      <c r="A548" s="1"/>
      <c r="B548" s="153" t="s">
        <v>420</v>
      </c>
      <c r="C548" s="166" t="s">
        <v>694</v>
      </c>
      <c r="D548" s="166" t="s">
        <v>694</v>
      </c>
      <c r="E548" s="180">
        <v>30171514</v>
      </c>
      <c r="F548" s="160" t="s">
        <v>696</v>
      </c>
      <c r="G548" s="153" t="s">
        <v>24</v>
      </c>
      <c r="H548" s="161">
        <v>45000</v>
      </c>
      <c r="I548" s="42">
        <v>0</v>
      </c>
      <c r="J548" s="162">
        <v>0</v>
      </c>
      <c r="K548" s="167">
        <v>1</v>
      </c>
      <c r="L548" s="168">
        <v>1</v>
      </c>
      <c r="M548" s="31">
        <f t="shared" si="16"/>
        <v>0</v>
      </c>
      <c r="N548" s="32">
        <f t="shared" si="15"/>
        <v>0</v>
      </c>
    </row>
    <row r="549" spans="1:14" x14ac:dyDescent="0.25">
      <c r="A549" s="1"/>
      <c r="B549" s="153" t="s">
        <v>420</v>
      </c>
      <c r="C549" s="166" t="s">
        <v>694</v>
      </c>
      <c r="D549" s="166" t="s">
        <v>694</v>
      </c>
      <c r="E549" s="180">
        <v>30171514</v>
      </c>
      <c r="F549" s="160" t="s">
        <v>697</v>
      </c>
      <c r="G549" s="153" t="s">
        <v>24</v>
      </c>
      <c r="H549" s="161">
        <v>47000</v>
      </c>
      <c r="I549" s="42">
        <v>0</v>
      </c>
      <c r="J549" s="162">
        <v>0</v>
      </c>
      <c r="K549" s="167">
        <v>1</v>
      </c>
      <c r="L549" s="168">
        <v>1</v>
      </c>
      <c r="M549" s="31">
        <f t="shared" si="16"/>
        <v>0</v>
      </c>
      <c r="N549" s="32">
        <f t="shared" si="15"/>
        <v>0</v>
      </c>
    </row>
    <row r="550" spans="1:14" x14ac:dyDescent="0.25">
      <c r="A550" s="1"/>
      <c r="B550" s="153" t="s">
        <v>280</v>
      </c>
      <c r="C550" s="166" t="s">
        <v>698</v>
      </c>
      <c r="D550" s="166" t="s">
        <v>698</v>
      </c>
      <c r="E550" s="180">
        <v>25151703</v>
      </c>
      <c r="F550" s="160" t="s">
        <v>699</v>
      </c>
      <c r="G550" s="153" t="s">
        <v>24</v>
      </c>
      <c r="H550" s="161">
        <v>222.22</v>
      </c>
      <c r="I550" s="42">
        <v>0</v>
      </c>
      <c r="J550" s="162">
        <v>0</v>
      </c>
      <c r="K550" s="167">
        <v>30</v>
      </c>
      <c r="L550" s="168">
        <v>30</v>
      </c>
      <c r="M550" s="31">
        <f t="shared" si="16"/>
        <v>0</v>
      </c>
      <c r="N550" s="32">
        <f t="shared" si="15"/>
        <v>0</v>
      </c>
    </row>
    <row r="551" spans="1:14" x14ac:dyDescent="0.25">
      <c r="A551" s="1"/>
      <c r="B551" s="153" t="s">
        <v>280</v>
      </c>
      <c r="C551" s="166" t="s">
        <v>698</v>
      </c>
      <c r="D551" s="166" t="s">
        <v>698</v>
      </c>
      <c r="E551" s="180">
        <v>52152001</v>
      </c>
      <c r="F551" s="160" t="s">
        <v>700</v>
      </c>
      <c r="G551" s="153" t="s">
        <v>24</v>
      </c>
      <c r="H551" s="161">
        <v>1931.61</v>
      </c>
      <c r="I551" s="42">
        <v>0</v>
      </c>
      <c r="J551" s="162">
        <v>0</v>
      </c>
      <c r="K551" s="167">
        <v>4</v>
      </c>
      <c r="L551" s="168">
        <v>4</v>
      </c>
      <c r="M551" s="31">
        <f t="shared" si="16"/>
        <v>0</v>
      </c>
      <c r="N551" s="32">
        <f t="shared" si="15"/>
        <v>0</v>
      </c>
    </row>
    <row r="552" spans="1:14" x14ac:dyDescent="0.25">
      <c r="A552" s="1"/>
      <c r="B552" s="153" t="s">
        <v>280</v>
      </c>
      <c r="C552" s="166" t="s">
        <v>698</v>
      </c>
      <c r="D552" s="166" t="s">
        <v>698</v>
      </c>
      <c r="E552" s="180">
        <v>52152101</v>
      </c>
      <c r="F552" s="160" t="s">
        <v>701</v>
      </c>
      <c r="G552" s="153" t="s">
        <v>24</v>
      </c>
      <c r="H552" s="161">
        <v>1250</v>
      </c>
      <c r="I552" s="42">
        <v>0</v>
      </c>
      <c r="J552" s="162">
        <v>0</v>
      </c>
      <c r="K552" s="167">
        <v>15</v>
      </c>
      <c r="L552" s="168">
        <v>15</v>
      </c>
      <c r="M552" s="31">
        <f t="shared" si="16"/>
        <v>0</v>
      </c>
      <c r="N552" s="32">
        <f t="shared" si="15"/>
        <v>0</v>
      </c>
    </row>
    <row r="553" spans="1:14" x14ac:dyDescent="0.25">
      <c r="A553" s="1"/>
      <c r="B553" s="153" t="s">
        <v>280</v>
      </c>
      <c r="C553" s="166" t="s">
        <v>698</v>
      </c>
      <c r="D553" s="166" t="s">
        <v>698</v>
      </c>
      <c r="E553" s="180">
        <v>52152004</v>
      </c>
      <c r="F553" s="160" t="s">
        <v>702</v>
      </c>
      <c r="G553" s="153" t="s">
        <v>24</v>
      </c>
      <c r="H553" s="161">
        <v>487.18</v>
      </c>
      <c r="I553" s="42"/>
      <c r="J553" s="162">
        <v>10</v>
      </c>
      <c r="K553" s="167">
        <v>25</v>
      </c>
      <c r="L553" s="168">
        <v>25</v>
      </c>
      <c r="M553" s="31">
        <f>+K556+K553-L553</f>
        <v>10</v>
      </c>
      <c r="N553" s="32"/>
    </row>
    <row r="554" spans="1:14" x14ac:dyDescent="0.25">
      <c r="A554" s="1"/>
      <c r="B554" s="153" t="s">
        <v>280</v>
      </c>
      <c r="C554" s="166" t="s">
        <v>698</v>
      </c>
      <c r="D554" s="166" t="s">
        <v>698</v>
      </c>
      <c r="E554" s="180">
        <v>52152004</v>
      </c>
      <c r="F554" s="160" t="s">
        <v>703</v>
      </c>
      <c r="G554" s="153" t="s">
        <v>24</v>
      </c>
      <c r="H554" s="161">
        <v>649.5</v>
      </c>
      <c r="I554" s="42">
        <v>0</v>
      </c>
      <c r="J554" s="162">
        <v>0</v>
      </c>
      <c r="K554" s="167">
        <v>15</v>
      </c>
      <c r="L554" s="168">
        <v>15</v>
      </c>
      <c r="M554" s="31">
        <v>0</v>
      </c>
      <c r="N554" s="32">
        <f t="shared" si="15"/>
        <v>0</v>
      </c>
    </row>
    <row r="555" spans="1:14" x14ac:dyDescent="0.25">
      <c r="A555" s="1"/>
      <c r="B555" s="153" t="s">
        <v>280</v>
      </c>
      <c r="C555" s="166" t="s">
        <v>698</v>
      </c>
      <c r="D555" s="166" t="s">
        <v>698</v>
      </c>
      <c r="E555" s="180">
        <v>52152104</v>
      </c>
      <c r="F555" s="160" t="s">
        <v>704</v>
      </c>
      <c r="G555" s="153" t="s">
        <v>24</v>
      </c>
      <c r="H555" s="161">
        <v>555.57000000000005</v>
      </c>
      <c r="I555" s="42">
        <v>0</v>
      </c>
      <c r="J555" s="162">
        <v>0</v>
      </c>
      <c r="K555" s="167">
        <v>15</v>
      </c>
      <c r="L555" s="168">
        <v>15</v>
      </c>
      <c r="M555" s="31">
        <v>0</v>
      </c>
      <c r="N555" s="32">
        <f t="shared" si="15"/>
        <v>0</v>
      </c>
    </row>
    <row r="556" spans="1:14" x14ac:dyDescent="0.25">
      <c r="A556" s="1"/>
      <c r="B556" s="153" t="s">
        <v>705</v>
      </c>
      <c r="C556" s="166" t="s">
        <v>698</v>
      </c>
      <c r="D556" s="166" t="s">
        <v>698</v>
      </c>
      <c r="E556" s="180">
        <v>82121503</v>
      </c>
      <c r="F556" s="160" t="s">
        <v>706</v>
      </c>
      <c r="G556" s="153" t="s">
        <v>24</v>
      </c>
      <c r="H556" s="161">
        <v>2.2000000000000002</v>
      </c>
      <c r="I556" s="42">
        <v>0</v>
      </c>
      <c r="J556" s="162">
        <v>0</v>
      </c>
      <c r="K556" s="162">
        <v>10</v>
      </c>
      <c r="L556" s="168">
        <v>10</v>
      </c>
      <c r="M556" s="31">
        <v>0</v>
      </c>
      <c r="N556" s="32">
        <f t="shared" si="15"/>
        <v>0</v>
      </c>
    </row>
    <row r="557" spans="1:14" x14ac:dyDescent="0.25">
      <c r="A557" s="1"/>
      <c r="B557" s="153" t="s">
        <v>280</v>
      </c>
      <c r="C557" s="166" t="s">
        <v>698</v>
      </c>
      <c r="D557" s="166" t="s">
        <v>698</v>
      </c>
      <c r="E557" s="180">
        <v>52151703</v>
      </c>
      <c r="F557" s="160" t="s">
        <v>707</v>
      </c>
      <c r="G557" s="153" t="s">
        <v>24</v>
      </c>
      <c r="H557" s="161">
        <v>196.58</v>
      </c>
      <c r="I557" s="42">
        <v>0</v>
      </c>
      <c r="J557" s="162">
        <v>0</v>
      </c>
      <c r="K557" s="162">
        <v>15</v>
      </c>
      <c r="L557" s="168">
        <v>15</v>
      </c>
      <c r="M557" s="31">
        <v>0</v>
      </c>
      <c r="N557" s="32">
        <f t="shared" si="15"/>
        <v>0</v>
      </c>
    </row>
    <row r="558" spans="1:14" x14ac:dyDescent="0.25">
      <c r="A558" s="1"/>
      <c r="B558" s="153" t="s">
        <v>280</v>
      </c>
      <c r="C558" s="166" t="s">
        <v>698</v>
      </c>
      <c r="D558" s="166" t="s">
        <v>698</v>
      </c>
      <c r="E558" s="180">
        <v>52151704</v>
      </c>
      <c r="F558" s="160" t="s">
        <v>708</v>
      </c>
      <c r="G558" s="153" t="s">
        <v>24</v>
      </c>
      <c r="H558" s="161">
        <v>250</v>
      </c>
      <c r="I558" s="42">
        <v>0</v>
      </c>
      <c r="J558" s="162">
        <v>0</v>
      </c>
      <c r="K558" s="162">
        <v>15</v>
      </c>
      <c r="L558" s="168">
        <v>15</v>
      </c>
      <c r="M558" s="31">
        <v>0</v>
      </c>
      <c r="N558" s="32">
        <f t="shared" si="15"/>
        <v>0</v>
      </c>
    </row>
    <row r="559" spans="1:14" x14ac:dyDescent="0.25">
      <c r="A559" s="1"/>
      <c r="B559" s="153" t="s">
        <v>280</v>
      </c>
      <c r="C559" s="166" t="s">
        <v>698</v>
      </c>
      <c r="D559" s="166" t="s">
        <v>698</v>
      </c>
      <c r="E559" s="180">
        <v>48101815</v>
      </c>
      <c r="F559" s="160" t="s">
        <v>709</v>
      </c>
      <c r="G559" s="153" t="s">
        <v>24</v>
      </c>
      <c r="H559" s="161">
        <v>1002.27</v>
      </c>
      <c r="I559" s="42">
        <v>0</v>
      </c>
      <c r="J559" s="162">
        <v>0</v>
      </c>
      <c r="K559" s="162">
        <v>6</v>
      </c>
      <c r="L559" s="168">
        <v>6</v>
      </c>
      <c r="M559" s="31">
        <v>0</v>
      </c>
      <c r="N559" s="32">
        <f t="shared" si="15"/>
        <v>0</v>
      </c>
    </row>
    <row r="560" spans="1:14" x14ac:dyDescent="0.25">
      <c r="A560" s="1"/>
      <c r="B560" s="153" t="s">
        <v>280</v>
      </c>
      <c r="C560" s="166" t="s">
        <v>698</v>
      </c>
      <c r="D560" s="166" t="s">
        <v>698</v>
      </c>
      <c r="E560" s="180">
        <v>52152104</v>
      </c>
      <c r="F560" s="160" t="s">
        <v>710</v>
      </c>
      <c r="G560" s="153" t="s">
        <v>24</v>
      </c>
      <c r="H560" s="161">
        <v>504.27</v>
      </c>
      <c r="I560" s="42">
        <v>0</v>
      </c>
      <c r="J560" s="162">
        <v>0</v>
      </c>
      <c r="K560" s="162">
        <v>15</v>
      </c>
      <c r="L560" s="168">
        <v>15</v>
      </c>
      <c r="M560" s="31">
        <v>0</v>
      </c>
      <c r="N560" s="32">
        <f t="shared" si="15"/>
        <v>0</v>
      </c>
    </row>
    <row r="561" spans="1:14" x14ac:dyDescent="0.25">
      <c r="A561" s="1"/>
      <c r="B561" s="153" t="s">
        <v>280</v>
      </c>
      <c r="C561" s="166" t="s">
        <v>698</v>
      </c>
      <c r="D561" s="166" t="s">
        <v>698</v>
      </c>
      <c r="E561" s="180">
        <v>52152104</v>
      </c>
      <c r="F561" s="160" t="s">
        <v>711</v>
      </c>
      <c r="G561" s="153" t="s">
        <v>24</v>
      </c>
      <c r="H561" s="161">
        <v>555.55999999999995</v>
      </c>
      <c r="I561" s="42">
        <v>0</v>
      </c>
      <c r="J561" s="162">
        <v>0</v>
      </c>
      <c r="K561" s="162">
        <v>15</v>
      </c>
      <c r="L561" s="168">
        <v>15</v>
      </c>
      <c r="M561" s="31">
        <v>0</v>
      </c>
      <c r="N561" s="32">
        <f t="shared" si="15"/>
        <v>0</v>
      </c>
    </row>
    <row r="562" spans="1:14" x14ac:dyDescent="0.25">
      <c r="A562" s="1"/>
      <c r="B562" s="153" t="s">
        <v>280</v>
      </c>
      <c r="C562" s="166" t="s">
        <v>698</v>
      </c>
      <c r="D562" s="166" t="s">
        <v>698</v>
      </c>
      <c r="E562" s="180">
        <v>52152004</v>
      </c>
      <c r="F562" s="160" t="s">
        <v>712</v>
      </c>
      <c r="G562" s="153" t="s">
        <v>24</v>
      </c>
      <c r="H562" s="161">
        <v>904.48</v>
      </c>
      <c r="I562" s="42">
        <v>0</v>
      </c>
      <c r="J562" s="162">
        <v>0</v>
      </c>
      <c r="K562" s="162">
        <v>2</v>
      </c>
      <c r="L562" s="168">
        <v>2</v>
      </c>
      <c r="M562" s="31">
        <v>0</v>
      </c>
      <c r="N562" s="32">
        <f t="shared" si="15"/>
        <v>0</v>
      </c>
    </row>
    <row r="563" spans="1:14" x14ac:dyDescent="0.25">
      <c r="A563" s="1"/>
      <c r="B563" s="153" t="s">
        <v>280</v>
      </c>
      <c r="C563" s="166" t="s">
        <v>698</v>
      </c>
      <c r="D563" s="166" t="s">
        <v>698</v>
      </c>
      <c r="E563" s="180">
        <v>52152101</v>
      </c>
      <c r="F563" s="160" t="s">
        <v>713</v>
      </c>
      <c r="G563" s="153" t="s">
        <v>24</v>
      </c>
      <c r="H563" s="161">
        <v>1196.58</v>
      </c>
      <c r="I563" s="42">
        <v>0</v>
      </c>
      <c r="J563" s="162">
        <v>0</v>
      </c>
      <c r="K563" s="162">
        <v>15</v>
      </c>
      <c r="L563" s="168">
        <v>2</v>
      </c>
      <c r="M563" s="31">
        <v>0</v>
      </c>
      <c r="N563" s="32">
        <f t="shared" si="15"/>
        <v>0</v>
      </c>
    </row>
    <row r="564" spans="1:14" x14ac:dyDescent="0.25">
      <c r="A564" s="1"/>
      <c r="B564" s="153" t="s">
        <v>280</v>
      </c>
      <c r="C564" s="166" t="s">
        <v>698</v>
      </c>
      <c r="D564" s="166" t="s">
        <v>698</v>
      </c>
      <c r="E564" s="180">
        <v>52151704</v>
      </c>
      <c r="F564" s="160" t="s">
        <v>714</v>
      </c>
      <c r="G564" s="153" t="s">
        <v>24</v>
      </c>
      <c r="H564" s="161">
        <v>1205.7</v>
      </c>
      <c r="I564" s="42">
        <v>0</v>
      </c>
      <c r="J564" s="162">
        <v>0</v>
      </c>
      <c r="K564" s="162">
        <v>2</v>
      </c>
      <c r="L564" s="168">
        <v>2</v>
      </c>
      <c r="M564" s="31">
        <v>0</v>
      </c>
      <c r="N564" s="32">
        <f t="shared" si="15"/>
        <v>0</v>
      </c>
    </row>
    <row r="565" spans="1:14" x14ac:dyDescent="0.25">
      <c r="A565" s="1"/>
      <c r="B565" s="153" t="s">
        <v>280</v>
      </c>
      <c r="C565" s="166" t="s">
        <v>698</v>
      </c>
      <c r="D565" s="166" t="s">
        <v>698</v>
      </c>
      <c r="E565" s="180">
        <v>48101909</v>
      </c>
      <c r="F565" s="160" t="s">
        <v>715</v>
      </c>
      <c r="G565" s="153" t="s">
        <v>24</v>
      </c>
      <c r="H565" s="161">
        <v>1564.82</v>
      </c>
      <c r="I565" s="42">
        <v>0</v>
      </c>
      <c r="J565" s="162">
        <v>0</v>
      </c>
      <c r="K565" s="162">
        <v>1</v>
      </c>
      <c r="L565" s="168">
        <v>1</v>
      </c>
      <c r="M565" s="31">
        <v>0</v>
      </c>
      <c r="N565" s="32">
        <f t="shared" si="15"/>
        <v>0</v>
      </c>
    </row>
    <row r="566" spans="1:14" x14ac:dyDescent="0.25">
      <c r="A566" s="1"/>
      <c r="B566" s="153" t="s">
        <v>280</v>
      </c>
      <c r="C566" s="166" t="s">
        <v>698</v>
      </c>
      <c r="D566" s="166" t="s">
        <v>698</v>
      </c>
      <c r="E566" s="180">
        <v>52152009</v>
      </c>
      <c r="F566" s="160" t="s">
        <v>716</v>
      </c>
      <c r="G566" s="153" t="s">
        <v>24</v>
      </c>
      <c r="H566" s="199">
        <v>1173.3800000000001</v>
      </c>
      <c r="I566" s="42">
        <v>0</v>
      </c>
      <c r="J566" s="162">
        <v>0</v>
      </c>
      <c r="K566" s="167">
        <v>3</v>
      </c>
      <c r="L566" s="168">
        <v>3</v>
      </c>
      <c r="M566" s="31">
        <v>0</v>
      </c>
      <c r="N566" s="32">
        <f t="shared" si="15"/>
        <v>0</v>
      </c>
    </row>
    <row r="567" spans="1:14" x14ac:dyDescent="0.25">
      <c r="A567" s="1"/>
      <c r="B567" s="153" t="s">
        <v>280</v>
      </c>
      <c r="C567" s="166" t="s">
        <v>698</v>
      </c>
      <c r="D567" s="166" t="s">
        <v>698</v>
      </c>
      <c r="E567" s="180">
        <v>48101910</v>
      </c>
      <c r="F567" s="160" t="s">
        <v>717</v>
      </c>
      <c r="G567" s="153" t="s">
        <v>24</v>
      </c>
      <c r="H567" s="161">
        <v>407.42</v>
      </c>
      <c r="I567" s="190">
        <v>0</v>
      </c>
      <c r="J567" s="162">
        <v>0</v>
      </c>
      <c r="K567" s="167">
        <v>15</v>
      </c>
      <c r="L567" s="168">
        <v>15</v>
      </c>
      <c r="M567" s="31">
        <v>0</v>
      </c>
      <c r="N567" s="32">
        <f t="shared" si="15"/>
        <v>0</v>
      </c>
    </row>
    <row r="568" spans="1:14" x14ac:dyDescent="0.25">
      <c r="A568" s="1"/>
      <c r="B568" s="153" t="s">
        <v>280</v>
      </c>
      <c r="C568" s="166" t="s">
        <v>698</v>
      </c>
      <c r="D568" s="166" t="s">
        <v>698</v>
      </c>
      <c r="E568" s="180">
        <v>48101910</v>
      </c>
      <c r="F568" s="160" t="s">
        <v>718</v>
      </c>
      <c r="G568" s="153" t="s">
        <v>24</v>
      </c>
      <c r="H568" s="161">
        <v>179.27</v>
      </c>
      <c r="I568" s="42">
        <v>0</v>
      </c>
      <c r="J568" s="162">
        <v>0</v>
      </c>
      <c r="K568" s="167">
        <v>15</v>
      </c>
      <c r="L568" s="168">
        <v>15</v>
      </c>
      <c r="M568" s="31">
        <v>0</v>
      </c>
      <c r="N568" s="32">
        <f t="shared" si="15"/>
        <v>0</v>
      </c>
    </row>
    <row r="569" spans="1:14" x14ac:dyDescent="0.25">
      <c r="A569" s="1"/>
      <c r="B569" s="153" t="s">
        <v>280</v>
      </c>
      <c r="C569" s="166" t="s">
        <v>698</v>
      </c>
      <c r="D569" s="166" t="s">
        <v>698</v>
      </c>
      <c r="E569" s="180">
        <v>48101910</v>
      </c>
      <c r="F569" s="160" t="s">
        <v>719</v>
      </c>
      <c r="G569" s="153" t="s">
        <v>24</v>
      </c>
      <c r="H569" s="161">
        <v>130.77000000000001</v>
      </c>
      <c r="I569" s="42">
        <v>0</v>
      </c>
      <c r="J569" s="162">
        <v>0</v>
      </c>
      <c r="K569" s="167">
        <v>2</v>
      </c>
      <c r="L569" s="168">
        <v>2</v>
      </c>
      <c r="M569" s="31">
        <v>0</v>
      </c>
      <c r="N569" s="32">
        <f t="shared" si="15"/>
        <v>0</v>
      </c>
    </row>
    <row r="570" spans="1:14" x14ac:dyDescent="0.25">
      <c r="A570" s="1"/>
      <c r="B570" s="153" t="s">
        <v>280</v>
      </c>
      <c r="C570" s="166" t="s">
        <v>698</v>
      </c>
      <c r="D570" s="166" t="s">
        <v>698</v>
      </c>
      <c r="E570" s="180">
        <v>48101906</v>
      </c>
      <c r="F570" s="160" t="s">
        <v>720</v>
      </c>
      <c r="G570" s="153" t="s">
        <v>24</v>
      </c>
      <c r="H570" s="161">
        <v>358.54</v>
      </c>
      <c r="I570" s="42">
        <v>0</v>
      </c>
      <c r="J570" s="162">
        <v>0</v>
      </c>
      <c r="K570" s="167">
        <v>3</v>
      </c>
      <c r="L570" s="168">
        <v>3</v>
      </c>
      <c r="M570" s="31">
        <v>0</v>
      </c>
      <c r="N570" s="32">
        <f t="shared" si="15"/>
        <v>0</v>
      </c>
    </row>
    <row r="571" spans="1:14" x14ac:dyDescent="0.25">
      <c r="A571" s="1"/>
      <c r="B571" s="153" t="s">
        <v>280</v>
      </c>
      <c r="C571" s="166" t="s">
        <v>698</v>
      </c>
      <c r="D571" s="166" t="s">
        <v>698</v>
      </c>
      <c r="E571" s="180">
        <v>4810911</v>
      </c>
      <c r="F571" s="160" t="s">
        <v>721</v>
      </c>
      <c r="G571" s="153" t="s">
        <v>24</v>
      </c>
      <c r="H571" s="161">
        <v>6135</v>
      </c>
      <c r="I571" s="42">
        <v>0</v>
      </c>
      <c r="J571" s="162">
        <v>0</v>
      </c>
      <c r="K571" s="195">
        <v>1</v>
      </c>
      <c r="L571" s="196">
        <v>1</v>
      </c>
      <c r="M571" s="31">
        <v>0</v>
      </c>
      <c r="N571" s="32">
        <f t="shared" si="15"/>
        <v>0</v>
      </c>
    </row>
    <row r="572" spans="1:14" x14ac:dyDescent="0.25">
      <c r="A572" s="1"/>
      <c r="B572" s="153" t="s">
        <v>371</v>
      </c>
      <c r="C572" s="166" t="s">
        <v>722</v>
      </c>
      <c r="D572" s="166" t="s">
        <v>722</v>
      </c>
      <c r="E572" s="180">
        <v>52121602</v>
      </c>
      <c r="F572" s="160" t="s">
        <v>723</v>
      </c>
      <c r="G572" s="153" t="s">
        <v>24</v>
      </c>
      <c r="H572" s="161">
        <v>400</v>
      </c>
      <c r="I572" s="42">
        <v>0</v>
      </c>
      <c r="J572" s="162">
        <v>0</v>
      </c>
      <c r="K572" s="167">
        <v>40</v>
      </c>
      <c r="L572" s="168">
        <v>10</v>
      </c>
      <c r="M572" s="31">
        <v>0</v>
      </c>
      <c r="N572" s="32">
        <f t="shared" si="15"/>
        <v>0</v>
      </c>
    </row>
    <row r="573" spans="1:14" x14ac:dyDescent="0.25">
      <c r="A573" s="1"/>
      <c r="B573" s="153" t="s">
        <v>371</v>
      </c>
      <c r="C573" s="166" t="s">
        <v>722</v>
      </c>
      <c r="D573" s="166" t="s">
        <v>722</v>
      </c>
      <c r="E573" s="180">
        <v>52121604</v>
      </c>
      <c r="F573" s="160" t="s">
        <v>724</v>
      </c>
      <c r="G573" s="153" t="s">
        <v>24</v>
      </c>
      <c r="H573" s="161">
        <v>1100</v>
      </c>
      <c r="I573" s="42">
        <v>0</v>
      </c>
      <c r="J573" s="162">
        <v>0</v>
      </c>
      <c r="K573" s="167">
        <v>6</v>
      </c>
      <c r="L573" s="168">
        <v>6</v>
      </c>
      <c r="M573" s="31">
        <v>0</v>
      </c>
      <c r="N573" s="32">
        <f t="shared" si="15"/>
        <v>0</v>
      </c>
    </row>
    <row r="574" spans="1:14" x14ac:dyDescent="0.25">
      <c r="A574" s="1"/>
      <c r="B574" s="153" t="s">
        <v>371</v>
      </c>
      <c r="C574" s="166" t="s">
        <v>722</v>
      </c>
      <c r="D574" s="166" t="s">
        <v>722</v>
      </c>
      <c r="E574" s="180">
        <v>52121604</v>
      </c>
      <c r="F574" s="160" t="s">
        <v>725</v>
      </c>
      <c r="G574" s="153" t="s">
        <v>24</v>
      </c>
      <c r="H574" s="161">
        <v>700</v>
      </c>
      <c r="I574" s="42">
        <v>0</v>
      </c>
      <c r="J574" s="162">
        <v>0</v>
      </c>
      <c r="K574" s="167">
        <v>4</v>
      </c>
      <c r="L574" s="168">
        <v>0</v>
      </c>
      <c r="M574" s="31">
        <v>0</v>
      </c>
      <c r="N574" s="32">
        <f t="shared" si="15"/>
        <v>0</v>
      </c>
    </row>
    <row r="575" spans="1:14" x14ac:dyDescent="0.25">
      <c r="A575" s="1"/>
      <c r="B575" s="153" t="s">
        <v>371</v>
      </c>
      <c r="C575" s="166" t="s">
        <v>722</v>
      </c>
      <c r="D575" s="166" t="s">
        <v>722</v>
      </c>
      <c r="E575" s="180">
        <v>52121604</v>
      </c>
      <c r="F575" s="160" t="s">
        <v>726</v>
      </c>
      <c r="G575" s="153" t="s">
        <v>24</v>
      </c>
      <c r="H575" s="161">
        <v>3200</v>
      </c>
      <c r="I575" s="42">
        <v>0</v>
      </c>
      <c r="J575" s="162">
        <v>0</v>
      </c>
      <c r="K575" s="167">
        <v>3</v>
      </c>
      <c r="L575" s="168">
        <v>0</v>
      </c>
      <c r="M575" s="31">
        <v>0</v>
      </c>
      <c r="N575" s="32">
        <f t="shared" si="15"/>
        <v>0</v>
      </c>
    </row>
    <row r="576" spans="1:14" x14ac:dyDescent="0.25">
      <c r="A576" s="1"/>
      <c r="B576" s="153" t="s">
        <v>490</v>
      </c>
      <c r="C576" s="166" t="s">
        <v>722</v>
      </c>
      <c r="D576" s="166" t="s">
        <v>722</v>
      </c>
      <c r="E576" s="180">
        <v>53101602</v>
      </c>
      <c r="F576" s="160" t="s">
        <v>727</v>
      </c>
      <c r="G576" s="153" t="s">
        <v>24</v>
      </c>
      <c r="H576" s="161">
        <v>3600</v>
      </c>
      <c r="I576" s="42">
        <v>0</v>
      </c>
      <c r="J576" s="162">
        <v>0</v>
      </c>
      <c r="K576" s="167">
        <v>42</v>
      </c>
      <c r="L576" s="168">
        <v>0</v>
      </c>
      <c r="M576" s="31">
        <v>0</v>
      </c>
      <c r="N576" s="32">
        <f t="shared" si="15"/>
        <v>0</v>
      </c>
    </row>
    <row r="577" spans="1:14" x14ac:dyDescent="0.25">
      <c r="A577" s="1"/>
      <c r="B577" s="153" t="s">
        <v>25</v>
      </c>
      <c r="C577" s="166" t="s">
        <v>722</v>
      </c>
      <c r="D577" s="166" t="s">
        <v>722</v>
      </c>
      <c r="E577" s="180">
        <v>44121625</v>
      </c>
      <c r="F577" s="160" t="s">
        <v>728</v>
      </c>
      <c r="G577" s="153" t="s">
        <v>24</v>
      </c>
      <c r="H577" s="161">
        <v>337</v>
      </c>
      <c r="I577" s="42">
        <v>0</v>
      </c>
      <c r="J577" s="162">
        <v>0</v>
      </c>
      <c r="K577" s="167">
        <v>100</v>
      </c>
      <c r="L577" s="168">
        <v>0</v>
      </c>
      <c r="M577" s="31">
        <v>0</v>
      </c>
      <c r="N577" s="32">
        <f t="shared" si="15"/>
        <v>0</v>
      </c>
    </row>
    <row r="578" spans="1:14" x14ac:dyDescent="0.25">
      <c r="A578" s="1"/>
      <c r="B578" s="153" t="s">
        <v>76</v>
      </c>
      <c r="C578" s="166" t="s">
        <v>319</v>
      </c>
      <c r="D578" s="166" t="s">
        <v>319</v>
      </c>
      <c r="E578" s="180">
        <v>24121503</v>
      </c>
      <c r="F578" s="160" t="s">
        <v>729</v>
      </c>
      <c r="G578" s="153" t="s">
        <v>24</v>
      </c>
      <c r="H578" s="161">
        <v>1795</v>
      </c>
      <c r="I578" s="42">
        <v>0</v>
      </c>
      <c r="J578" s="162">
        <v>0</v>
      </c>
      <c r="K578" s="167">
        <v>3</v>
      </c>
      <c r="L578" s="168">
        <v>3</v>
      </c>
      <c r="M578" s="31">
        <v>0</v>
      </c>
      <c r="N578" s="32">
        <f t="shared" si="15"/>
        <v>0</v>
      </c>
    </row>
    <row r="579" spans="1:14" x14ac:dyDescent="0.25">
      <c r="A579" s="1"/>
      <c r="B579" s="153" t="s">
        <v>280</v>
      </c>
      <c r="C579" s="166" t="s">
        <v>319</v>
      </c>
      <c r="D579" s="166" t="s">
        <v>319</v>
      </c>
      <c r="E579" s="180">
        <v>52151807</v>
      </c>
      <c r="F579" s="160" t="s">
        <v>730</v>
      </c>
      <c r="G579" s="153" t="s">
        <v>24</v>
      </c>
      <c r="H579" s="161">
        <v>8800</v>
      </c>
      <c r="I579" s="42">
        <v>0</v>
      </c>
      <c r="J579" s="162">
        <v>0</v>
      </c>
      <c r="K579" s="195">
        <v>1</v>
      </c>
      <c r="L579" s="196">
        <v>1</v>
      </c>
      <c r="M579" s="31">
        <v>0</v>
      </c>
      <c r="N579" s="32">
        <f t="shared" si="15"/>
        <v>0</v>
      </c>
    </row>
    <row r="580" spans="1:14" x14ac:dyDescent="0.25">
      <c r="A580" s="1"/>
      <c r="B580" s="153" t="s">
        <v>280</v>
      </c>
      <c r="C580" s="166" t="s">
        <v>319</v>
      </c>
      <c r="D580" s="166" t="s">
        <v>319</v>
      </c>
      <c r="E580" s="180">
        <v>52151807</v>
      </c>
      <c r="F580" s="160" t="s">
        <v>731</v>
      </c>
      <c r="G580" s="153" t="s">
        <v>24</v>
      </c>
      <c r="H580" s="161">
        <v>7050</v>
      </c>
      <c r="I580" s="42">
        <v>0</v>
      </c>
      <c r="J580" s="162">
        <v>0</v>
      </c>
      <c r="K580" s="195">
        <v>1</v>
      </c>
      <c r="L580" s="196">
        <v>1</v>
      </c>
      <c r="M580" s="31">
        <v>0</v>
      </c>
      <c r="N580" s="32">
        <f t="shared" si="15"/>
        <v>0</v>
      </c>
    </row>
    <row r="581" spans="1:14" x14ac:dyDescent="0.25">
      <c r="A581" s="1"/>
      <c r="B581" s="153" t="s">
        <v>280</v>
      </c>
      <c r="C581" s="166" t="s">
        <v>319</v>
      </c>
      <c r="D581" s="166" t="s">
        <v>319</v>
      </c>
      <c r="E581" s="180">
        <v>52151705</v>
      </c>
      <c r="F581" s="160" t="s">
        <v>732</v>
      </c>
      <c r="G581" s="153" t="s">
        <v>24</v>
      </c>
      <c r="H581" s="161">
        <v>790</v>
      </c>
      <c r="I581" s="42">
        <v>0</v>
      </c>
      <c r="J581" s="162">
        <v>0</v>
      </c>
      <c r="K581" s="195">
        <v>2</v>
      </c>
      <c r="L581" s="196">
        <v>2</v>
      </c>
      <c r="M581" s="31">
        <v>0</v>
      </c>
      <c r="N581" s="200">
        <f t="shared" si="15"/>
        <v>0</v>
      </c>
    </row>
    <row r="582" spans="1:14" x14ac:dyDescent="0.25">
      <c r="A582" s="1"/>
      <c r="B582" s="153" t="s">
        <v>280</v>
      </c>
      <c r="C582" s="166" t="s">
        <v>319</v>
      </c>
      <c r="D582" s="166" t="s">
        <v>319</v>
      </c>
      <c r="E582" s="180">
        <v>52151604</v>
      </c>
      <c r="F582" s="160" t="s">
        <v>733</v>
      </c>
      <c r="G582" s="153" t="s">
        <v>24</v>
      </c>
      <c r="H582" s="161">
        <v>815</v>
      </c>
      <c r="I582" s="42">
        <v>0</v>
      </c>
      <c r="J582" s="194">
        <v>0</v>
      </c>
      <c r="K582" s="195">
        <v>4</v>
      </c>
      <c r="L582" s="196">
        <v>4</v>
      </c>
      <c r="M582" s="31">
        <v>0</v>
      </c>
      <c r="N582" s="200">
        <f t="shared" si="15"/>
        <v>0</v>
      </c>
    </row>
    <row r="583" spans="1:14" x14ac:dyDescent="0.25">
      <c r="A583" s="1"/>
      <c r="B583" s="153" t="s">
        <v>25</v>
      </c>
      <c r="C583" s="166" t="s">
        <v>734</v>
      </c>
      <c r="D583" s="166" t="s">
        <v>734</v>
      </c>
      <c r="E583" s="180">
        <v>44103103</v>
      </c>
      <c r="F583" s="160" t="s">
        <v>735</v>
      </c>
      <c r="G583" s="153" t="s">
        <v>24</v>
      </c>
      <c r="H583" s="161">
        <v>7670</v>
      </c>
      <c r="I583" s="42">
        <v>0</v>
      </c>
      <c r="J583" s="162">
        <v>1</v>
      </c>
      <c r="K583" s="167">
        <v>1</v>
      </c>
      <c r="L583" s="196">
        <v>2</v>
      </c>
      <c r="M583" s="31">
        <f t="shared" ref="M583:M593" si="17">+J583+K583-L583</f>
        <v>0</v>
      </c>
      <c r="N583" s="200">
        <f t="shared" si="15"/>
        <v>0</v>
      </c>
    </row>
    <row r="584" spans="1:14" x14ac:dyDescent="0.25">
      <c r="A584" s="1"/>
      <c r="B584" s="153" t="s">
        <v>203</v>
      </c>
      <c r="C584" s="166" t="s">
        <v>736</v>
      </c>
      <c r="D584" s="166" t="s">
        <v>736</v>
      </c>
      <c r="E584" s="180">
        <v>40161513</v>
      </c>
      <c r="F584" s="160" t="s">
        <v>737</v>
      </c>
      <c r="G584" s="153" t="s">
        <v>24</v>
      </c>
      <c r="H584" s="161">
        <v>1351.1</v>
      </c>
      <c r="I584" s="42">
        <v>2666.8</v>
      </c>
      <c r="J584" s="162">
        <v>2</v>
      </c>
      <c r="K584" s="167">
        <v>2</v>
      </c>
      <c r="L584" s="196">
        <v>2</v>
      </c>
      <c r="M584" s="31">
        <f t="shared" si="17"/>
        <v>2</v>
      </c>
      <c r="N584" s="200">
        <f t="shared" si="15"/>
        <v>2702.2</v>
      </c>
    </row>
    <row r="585" spans="1:14" x14ac:dyDescent="0.25">
      <c r="A585" s="1"/>
      <c r="B585" s="153" t="s">
        <v>264</v>
      </c>
      <c r="C585" s="166" t="s">
        <v>736</v>
      </c>
      <c r="D585" s="166" t="s">
        <v>736</v>
      </c>
      <c r="E585" s="180">
        <v>50221001</v>
      </c>
      <c r="F585" s="160" t="s">
        <v>738</v>
      </c>
      <c r="G585" s="153" t="s">
        <v>24</v>
      </c>
      <c r="H585" s="161">
        <v>1982.4</v>
      </c>
      <c r="I585" s="42">
        <v>3964.8</v>
      </c>
      <c r="J585" s="162">
        <v>2</v>
      </c>
      <c r="K585" s="167">
        <v>2</v>
      </c>
      <c r="L585" s="168">
        <v>4</v>
      </c>
      <c r="M585" s="31">
        <f t="shared" si="17"/>
        <v>0</v>
      </c>
      <c r="N585" s="200">
        <f t="shared" si="15"/>
        <v>0</v>
      </c>
    </row>
    <row r="586" spans="1:14" x14ac:dyDescent="0.25">
      <c r="A586" s="1"/>
      <c r="B586" s="153" t="s">
        <v>264</v>
      </c>
      <c r="C586" s="166" t="s">
        <v>739</v>
      </c>
      <c r="D586" s="166" t="s">
        <v>739</v>
      </c>
      <c r="E586" s="180">
        <v>50201712</v>
      </c>
      <c r="F586" s="160" t="s">
        <v>740</v>
      </c>
      <c r="G586" s="153" t="s">
        <v>24</v>
      </c>
      <c r="H586" s="161">
        <v>259.60000000000002</v>
      </c>
      <c r="I586" s="42">
        <v>259.60000000000002</v>
      </c>
      <c r="J586" s="162">
        <v>1</v>
      </c>
      <c r="K586" s="167">
        <v>10</v>
      </c>
      <c r="L586" s="168">
        <v>11</v>
      </c>
      <c r="M586" s="31">
        <f t="shared" si="17"/>
        <v>0</v>
      </c>
      <c r="N586" s="200">
        <f>SUM(M586*H586)</f>
        <v>0</v>
      </c>
    </row>
    <row r="587" spans="1:14" x14ac:dyDescent="0.25">
      <c r="A587" s="1"/>
      <c r="B587" s="153" t="s">
        <v>203</v>
      </c>
      <c r="C587" s="166" t="s">
        <v>739</v>
      </c>
      <c r="D587" s="166" t="s">
        <v>739</v>
      </c>
      <c r="E587" s="180">
        <v>40161504</v>
      </c>
      <c r="F587" s="160" t="s">
        <v>741</v>
      </c>
      <c r="G587" s="153" t="s">
        <v>24</v>
      </c>
      <c r="H587" s="161">
        <v>442.5</v>
      </c>
      <c r="I587" s="42">
        <v>1327.5</v>
      </c>
      <c r="J587" s="194">
        <v>3</v>
      </c>
      <c r="K587" s="195">
        <v>3</v>
      </c>
      <c r="L587" s="196">
        <v>3</v>
      </c>
      <c r="M587" s="31">
        <f t="shared" si="17"/>
        <v>3</v>
      </c>
      <c r="N587" s="200">
        <f t="shared" si="15"/>
        <v>1327.5</v>
      </c>
    </row>
    <row r="588" spans="1:14" x14ac:dyDescent="0.25">
      <c r="A588" s="1"/>
      <c r="B588" s="153" t="s">
        <v>203</v>
      </c>
      <c r="C588" s="166" t="s">
        <v>739</v>
      </c>
      <c r="D588" s="166" t="s">
        <v>739</v>
      </c>
      <c r="E588" s="180">
        <v>40161505</v>
      </c>
      <c r="F588" s="160" t="s">
        <v>742</v>
      </c>
      <c r="G588" s="153" t="s">
        <v>24</v>
      </c>
      <c r="H588" s="161">
        <v>1416</v>
      </c>
      <c r="I588" s="42">
        <v>2832</v>
      </c>
      <c r="J588" s="162">
        <v>2</v>
      </c>
      <c r="K588" s="167">
        <v>2</v>
      </c>
      <c r="L588" s="168">
        <v>2</v>
      </c>
      <c r="M588" s="31">
        <f t="shared" si="17"/>
        <v>2</v>
      </c>
      <c r="N588" s="200">
        <f t="shared" si="15"/>
        <v>2832</v>
      </c>
    </row>
    <row r="589" spans="1:14" x14ac:dyDescent="0.25">
      <c r="A589" s="1"/>
      <c r="B589" s="153" t="s">
        <v>414</v>
      </c>
      <c r="C589" s="166" t="s">
        <v>739</v>
      </c>
      <c r="D589" s="166" t="s">
        <v>739</v>
      </c>
      <c r="E589" s="180">
        <v>15121501</v>
      </c>
      <c r="F589" s="160" t="s">
        <v>743</v>
      </c>
      <c r="G589" s="153" t="s">
        <v>34</v>
      </c>
      <c r="H589" s="161">
        <v>606.72</v>
      </c>
      <c r="I589" s="42">
        <v>9707.52</v>
      </c>
      <c r="J589" s="194">
        <v>16</v>
      </c>
      <c r="K589" s="195">
        <v>24</v>
      </c>
      <c r="L589" s="196">
        <v>24</v>
      </c>
      <c r="M589" s="31">
        <f t="shared" si="17"/>
        <v>16</v>
      </c>
      <c r="N589" s="200">
        <f t="shared" si="15"/>
        <v>9707.52</v>
      </c>
    </row>
    <row r="590" spans="1:14" x14ac:dyDescent="0.25">
      <c r="A590" s="1"/>
      <c r="B590" s="153" t="s">
        <v>276</v>
      </c>
      <c r="C590" s="166" t="s">
        <v>739</v>
      </c>
      <c r="D590" s="166" t="s">
        <v>739</v>
      </c>
      <c r="E590" s="180">
        <v>53131608</v>
      </c>
      <c r="F590" s="160" t="s">
        <v>744</v>
      </c>
      <c r="G590" s="153" t="s">
        <v>24</v>
      </c>
      <c r="H590" s="161">
        <v>351.64</v>
      </c>
      <c r="I590" s="42">
        <v>0</v>
      </c>
      <c r="J590" s="194">
        <v>10</v>
      </c>
      <c r="K590" s="195">
        <v>10</v>
      </c>
      <c r="L590" s="196">
        <v>20</v>
      </c>
      <c r="M590" s="31">
        <f t="shared" si="17"/>
        <v>0</v>
      </c>
      <c r="N590" s="200">
        <f t="shared" si="15"/>
        <v>0</v>
      </c>
    </row>
    <row r="591" spans="1:14" x14ac:dyDescent="0.25">
      <c r="A591" s="1"/>
      <c r="B591" s="154" t="s">
        <v>478</v>
      </c>
      <c r="C591" s="165" t="s">
        <v>745</v>
      </c>
      <c r="D591" s="165" t="s">
        <v>745</v>
      </c>
      <c r="E591" s="201">
        <v>25172504</v>
      </c>
      <c r="F591" s="155" t="s">
        <v>746</v>
      </c>
      <c r="G591" s="154" t="s">
        <v>24</v>
      </c>
      <c r="H591" s="156">
        <v>11788.2</v>
      </c>
      <c r="I591" s="47">
        <v>0</v>
      </c>
      <c r="J591" s="157">
        <v>0</v>
      </c>
      <c r="K591" s="202">
        <v>8</v>
      </c>
      <c r="L591" s="203">
        <v>6</v>
      </c>
      <c r="M591" s="50">
        <f t="shared" si="17"/>
        <v>2</v>
      </c>
      <c r="N591" s="204">
        <f t="shared" si="15"/>
        <v>23576.400000000001</v>
      </c>
    </row>
    <row r="592" spans="1:14" x14ac:dyDescent="0.25">
      <c r="A592" s="1"/>
      <c r="B592" s="154" t="s">
        <v>478</v>
      </c>
      <c r="C592" s="165" t="s">
        <v>745</v>
      </c>
      <c r="D592" s="165" t="s">
        <v>745</v>
      </c>
      <c r="E592" s="201">
        <v>25172504</v>
      </c>
      <c r="F592" s="155" t="s">
        <v>747</v>
      </c>
      <c r="G592" s="154" t="s">
        <v>24</v>
      </c>
      <c r="H592" s="156">
        <v>5900</v>
      </c>
      <c r="I592" s="47">
        <v>0</v>
      </c>
      <c r="J592" s="157">
        <v>0</v>
      </c>
      <c r="K592" s="205">
        <v>1</v>
      </c>
      <c r="L592" s="203"/>
      <c r="M592" s="50">
        <f t="shared" si="17"/>
        <v>1</v>
      </c>
      <c r="N592" s="204">
        <f t="shared" si="15"/>
        <v>5900</v>
      </c>
    </row>
    <row r="593" spans="1:14" x14ac:dyDescent="0.25">
      <c r="A593" s="1"/>
      <c r="B593" s="154" t="s">
        <v>478</v>
      </c>
      <c r="C593" s="165" t="s">
        <v>745</v>
      </c>
      <c r="D593" s="165" t="s">
        <v>745</v>
      </c>
      <c r="E593" s="201">
        <v>25172504</v>
      </c>
      <c r="F593" s="155" t="s">
        <v>748</v>
      </c>
      <c r="G593" s="154" t="s">
        <v>24</v>
      </c>
      <c r="H593" s="156">
        <v>7080</v>
      </c>
      <c r="I593" s="47">
        <v>0</v>
      </c>
      <c r="J593" s="157">
        <v>0</v>
      </c>
      <c r="K593" s="205">
        <v>8</v>
      </c>
      <c r="L593" s="205"/>
      <c r="M593" s="50">
        <f t="shared" si="17"/>
        <v>8</v>
      </c>
      <c r="N593" s="151">
        <f t="shared" si="15"/>
        <v>56640</v>
      </c>
    </row>
    <row r="594" spans="1:14" x14ac:dyDescent="0.25">
      <c r="A594" s="1"/>
      <c r="B594" s="206"/>
      <c r="C594" s="179"/>
      <c r="D594" s="179"/>
      <c r="E594" s="183"/>
      <c r="F594" s="207"/>
      <c r="H594" s="208"/>
      <c r="I594" s="209">
        <f>SUM(I15:I590)</f>
        <v>1916584.2049999994</v>
      </c>
      <c r="J594" s="210">
        <f>SUM(J11:J492)</f>
        <v>20146.64</v>
      </c>
      <c r="K594" s="210">
        <f>SUM(K11:K498)</f>
        <v>50275.28</v>
      </c>
      <c r="L594" s="211">
        <f>SUM(L11:L491)</f>
        <v>46933</v>
      </c>
      <c r="M594" s="210">
        <f>SUM(M11:M491)</f>
        <v>22244.92</v>
      </c>
      <c r="N594" s="212">
        <f>SUM(N12:N593)</f>
        <v>2001313.665</v>
      </c>
    </row>
    <row r="595" spans="1:14" x14ac:dyDescent="0.25">
      <c r="A595" s="1"/>
      <c r="M595" s="64"/>
      <c r="N595" s="198"/>
    </row>
    <row r="596" spans="1:14" x14ac:dyDescent="0.25">
      <c r="A596" s="9"/>
      <c r="B596" s="206"/>
      <c r="C596" s="206"/>
      <c r="J596" s="213"/>
      <c r="M596" s="64"/>
      <c r="N596" s="64"/>
    </row>
    <row r="597" spans="1:14" x14ac:dyDescent="0.25">
      <c r="A597" s="1"/>
      <c r="B597" s="214" t="s">
        <v>749</v>
      </c>
      <c r="C597" s="214"/>
      <c r="D597" s="10"/>
      <c r="E597" s="214"/>
      <c r="F597" s="215"/>
      <c r="G597" s="214" t="s">
        <v>750</v>
      </c>
      <c r="H597" s="216"/>
      <c r="I597" s="217"/>
      <c r="J597" s="218"/>
      <c r="K597" s="219"/>
      <c r="L597" s="214" t="s">
        <v>751</v>
      </c>
      <c r="M597" s="220"/>
      <c r="N597" s="221"/>
    </row>
    <row r="598" spans="1:14" x14ac:dyDescent="0.25">
      <c r="A598" s="1"/>
      <c r="B598" s="206"/>
      <c r="C598" s="206"/>
      <c r="D598" s="10"/>
      <c r="E598" s="214"/>
      <c r="F598" s="215"/>
      <c r="G598" s="214"/>
      <c r="H598" s="216"/>
      <c r="I598" s="217"/>
      <c r="J598" s="222"/>
      <c r="K598" s="223"/>
      <c r="L598" s="224"/>
      <c r="M598" s="225"/>
      <c r="N598" s="226"/>
    </row>
    <row r="599" spans="1:14" x14ac:dyDescent="0.25">
      <c r="A599" s="1"/>
      <c r="B599" s="206"/>
      <c r="C599" s="206"/>
      <c r="D599" s="10"/>
      <c r="E599" s="214"/>
      <c r="F599" s="215"/>
      <c r="G599" s="214"/>
      <c r="H599" s="216"/>
      <c r="I599" s="217"/>
      <c r="J599" s="215"/>
      <c r="K599" s="219"/>
      <c r="L599" s="214"/>
      <c r="M599" s="227"/>
      <c r="N599" s="221"/>
    </row>
    <row r="600" spans="1:14" x14ac:dyDescent="0.25">
      <c r="A600" s="1"/>
      <c r="B600" s="206"/>
      <c r="C600" s="206"/>
      <c r="D600" s="10"/>
      <c r="E600" s="214"/>
      <c r="F600" s="215"/>
      <c r="G600" s="214"/>
      <c r="H600" s="216"/>
      <c r="I600" s="217"/>
      <c r="J600" s="215"/>
      <c r="K600" s="219"/>
      <c r="L600" s="214"/>
      <c r="M600" s="227"/>
      <c r="N600" s="221"/>
    </row>
    <row r="601" spans="1:14" x14ac:dyDescent="0.25">
      <c r="B601" s="206"/>
      <c r="C601" s="206"/>
      <c r="D601" s="10"/>
      <c r="E601" s="214"/>
      <c r="F601" s="215"/>
      <c r="G601" s="214"/>
      <c r="H601" s="216"/>
      <c r="I601" s="217"/>
      <c r="J601" s="215"/>
      <c r="K601" s="219"/>
      <c r="L601" s="214"/>
      <c r="M601" s="227"/>
      <c r="N601" s="221"/>
    </row>
    <row r="602" spans="1:14" x14ac:dyDescent="0.25">
      <c r="B602" s="228" t="s">
        <v>752</v>
      </c>
      <c r="C602" s="228"/>
      <c r="D602" s="10"/>
      <c r="E602" s="228"/>
      <c r="F602" s="215"/>
      <c r="G602" s="228" t="s">
        <v>753</v>
      </c>
      <c r="H602" s="216"/>
      <c r="I602" s="229"/>
      <c r="J602" s="215"/>
      <c r="K602" s="219"/>
      <c r="L602" s="242" t="s">
        <v>754</v>
      </c>
      <c r="M602" s="242"/>
      <c r="N602" s="242"/>
    </row>
    <row r="603" spans="1:14" x14ac:dyDescent="0.25">
      <c r="B603" s="214" t="s">
        <v>755</v>
      </c>
      <c r="C603" s="214"/>
      <c r="D603" s="10"/>
      <c r="E603" s="214"/>
      <c r="F603" s="215"/>
      <c r="G603" s="214" t="s">
        <v>756</v>
      </c>
      <c r="H603" s="216"/>
      <c r="I603" s="229"/>
      <c r="J603" s="215"/>
      <c r="K603" s="219"/>
      <c r="L603" s="214" t="s">
        <v>757</v>
      </c>
      <c r="M603" s="230"/>
      <c r="N603" s="215"/>
    </row>
    <row r="604" spans="1:14" x14ac:dyDescent="0.25">
      <c r="B604" s="243" t="s">
        <v>759</v>
      </c>
      <c r="C604" s="243"/>
      <c r="D604" s="243"/>
      <c r="E604" s="214"/>
      <c r="F604" s="215"/>
      <c r="G604" s="244" t="s">
        <v>758</v>
      </c>
      <c r="H604" s="244"/>
      <c r="I604" s="231"/>
      <c r="J604" s="232"/>
      <c r="K604" s="233"/>
      <c r="L604" s="243" t="s">
        <v>758</v>
      </c>
      <c r="M604" s="243"/>
      <c r="N604" s="243"/>
    </row>
    <row r="605" spans="1:14" x14ac:dyDescent="0.25">
      <c r="B605" s="206"/>
      <c r="C605" s="206"/>
      <c r="D605" s="1"/>
      <c r="E605" s="1"/>
      <c r="F605" s="1"/>
      <c r="G605" s="1"/>
      <c r="H605" s="234"/>
      <c r="I605" s="1"/>
      <c r="J605" s="1"/>
      <c r="K605" s="219"/>
      <c r="L605" s="1"/>
      <c r="M605" s="1"/>
      <c r="N605" s="1"/>
    </row>
    <row r="606" spans="1:14" x14ac:dyDescent="0.25">
      <c r="B606" s="206"/>
      <c r="C606" s="206"/>
      <c r="D606" s="1"/>
      <c r="E606" s="1"/>
      <c r="F606" s="1"/>
      <c r="G606" s="1"/>
      <c r="H606" s="234"/>
      <c r="I606" s="1"/>
      <c r="J606" s="1"/>
      <c r="K606" s="219"/>
      <c r="L606" s="1"/>
      <c r="M606" s="1"/>
      <c r="N606" s="1"/>
    </row>
    <row r="607" spans="1:14" x14ac:dyDescent="0.25">
      <c r="M607"/>
    </row>
    <row r="608" spans="1:14" x14ac:dyDescent="0.25">
      <c r="M608"/>
      <c r="N608" t="s">
        <v>7</v>
      </c>
    </row>
    <row r="609" spans="13:13" x14ac:dyDescent="0.25">
      <c r="M609"/>
    </row>
    <row r="610" spans="13:13" x14ac:dyDescent="0.25">
      <c r="M610"/>
    </row>
    <row r="611" spans="13:13" x14ac:dyDescent="0.25">
      <c r="M611"/>
    </row>
    <row r="612" spans="13:13" x14ac:dyDescent="0.25">
      <c r="M612"/>
    </row>
    <row r="613" spans="13:13" x14ac:dyDescent="0.25">
      <c r="M613"/>
    </row>
    <row r="614" spans="13:13" x14ac:dyDescent="0.25">
      <c r="M614"/>
    </row>
    <row r="615" spans="13:13" x14ac:dyDescent="0.25">
      <c r="M615"/>
    </row>
    <row r="616" spans="13:13" x14ac:dyDescent="0.25">
      <c r="M616"/>
    </row>
    <row r="617" spans="13:13" x14ac:dyDescent="0.25">
      <c r="M617"/>
    </row>
    <row r="618" spans="13:13" x14ac:dyDescent="0.25">
      <c r="M618"/>
    </row>
    <row r="619" spans="13:13" x14ac:dyDescent="0.25">
      <c r="M619"/>
    </row>
    <row r="620" spans="13:13" x14ac:dyDescent="0.25">
      <c r="M620"/>
    </row>
    <row r="621" spans="13:13" x14ac:dyDescent="0.25">
      <c r="M621"/>
    </row>
    <row r="622" spans="13:13" x14ac:dyDescent="0.25">
      <c r="M622"/>
    </row>
    <row r="623" spans="13:13" x14ac:dyDescent="0.25">
      <c r="M623"/>
    </row>
    <row r="624" spans="13:13" x14ac:dyDescent="0.25">
      <c r="M624"/>
    </row>
    <row r="625" spans="13:13" x14ac:dyDescent="0.25">
      <c r="M625"/>
    </row>
    <row r="626" spans="13:13" x14ac:dyDescent="0.25">
      <c r="M626"/>
    </row>
    <row r="627" spans="13:13" x14ac:dyDescent="0.25">
      <c r="M627"/>
    </row>
    <row r="628" spans="13:13" x14ac:dyDescent="0.25">
      <c r="M628"/>
    </row>
    <row r="629" spans="13:13" x14ac:dyDescent="0.25">
      <c r="M629"/>
    </row>
    <row r="630" spans="13:13" x14ac:dyDescent="0.25">
      <c r="M630"/>
    </row>
    <row r="631" spans="13:13" x14ac:dyDescent="0.25">
      <c r="M631"/>
    </row>
    <row r="632" spans="13:13" x14ac:dyDescent="0.25">
      <c r="M632"/>
    </row>
    <row r="633" spans="13:13" x14ac:dyDescent="0.25">
      <c r="M633"/>
    </row>
    <row r="634" spans="13:13" x14ac:dyDescent="0.25">
      <c r="M634"/>
    </row>
    <row r="635" spans="13:13" x14ac:dyDescent="0.25">
      <c r="M635"/>
    </row>
    <row r="636" spans="13:13" x14ac:dyDescent="0.25">
      <c r="M636"/>
    </row>
    <row r="637" spans="13:13" x14ac:dyDescent="0.25">
      <c r="M637"/>
    </row>
    <row r="638" spans="13:13" x14ac:dyDescent="0.25">
      <c r="M638"/>
    </row>
    <row r="639" spans="13:13" x14ac:dyDescent="0.25">
      <c r="M639"/>
    </row>
    <row r="640" spans="13:13" x14ac:dyDescent="0.25">
      <c r="M640"/>
    </row>
    <row r="641" spans="13:13" x14ac:dyDescent="0.25">
      <c r="M641"/>
    </row>
    <row r="642" spans="13:13" x14ac:dyDescent="0.25">
      <c r="M642"/>
    </row>
    <row r="643" spans="13:13" x14ac:dyDescent="0.25">
      <c r="M643"/>
    </row>
    <row r="644" spans="13:13" x14ac:dyDescent="0.25">
      <c r="M644"/>
    </row>
    <row r="645" spans="13:13" x14ac:dyDescent="0.25">
      <c r="M645"/>
    </row>
    <row r="646" spans="13:13" x14ac:dyDescent="0.25">
      <c r="M646"/>
    </row>
    <row r="647" spans="13:13" x14ac:dyDescent="0.25">
      <c r="M647"/>
    </row>
    <row r="648" spans="13:13" x14ac:dyDescent="0.25">
      <c r="M648"/>
    </row>
    <row r="649" spans="13:13" x14ac:dyDescent="0.25">
      <c r="M649"/>
    </row>
    <row r="650" spans="13:13" x14ac:dyDescent="0.25">
      <c r="M650"/>
    </row>
    <row r="651" spans="13:13" x14ac:dyDescent="0.25">
      <c r="M651"/>
    </row>
    <row r="652" spans="13:13" x14ac:dyDescent="0.25">
      <c r="M652"/>
    </row>
    <row r="653" spans="13:13" x14ac:dyDescent="0.25">
      <c r="M653"/>
    </row>
    <row r="654" spans="13:13" x14ac:dyDescent="0.25">
      <c r="M654"/>
    </row>
    <row r="655" spans="13:13" x14ac:dyDescent="0.25">
      <c r="M655"/>
    </row>
    <row r="656" spans="13:13" x14ac:dyDescent="0.25">
      <c r="M656"/>
    </row>
    <row r="657" spans="13:13" x14ac:dyDescent="0.25">
      <c r="M657"/>
    </row>
    <row r="658" spans="13:13" x14ac:dyDescent="0.25">
      <c r="M658"/>
    </row>
    <row r="659" spans="13:13" x14ac:dyDescent="0.25">
      <c r="M659"/>
    </row>
    <row r="660" spans="13:13" x14ac:dyDescent="0.25">
      <c r="M660"/>
    </row>
    <row r="661" spans="13:13" x14ac:dyDescent="0.25">
      <c r="M661"/>
    </row>
    <row r="662" spans="13:13" x14ac:dyDescent="0.25">
      <c r="M662"/>
    </row>
    <row r="663" spans="13:13" x14ac:dyDescent="0.25">
      <c r="M663"/>
    </row>
    <row r="664" spans="13:13" x14ac:dyDescent="0.25">
      <c r="M664"/>
    </row>
    <row r="665" spans="13:13" x14ac:dyDescent="0.25">
      <c r="M665"/>
    </row>
    <row r="666" spans="13:13" x14ac:dyDescent="0.25">
      <c r="M666"/>
    </row>
    <row r="667" spans="13:13" x14ac:dyDescent="0.25">
      <c r="M667"/>
    </row>
    <row r="668" spans="13:13" x14ac:dyDescent="0.25">
      <c r="M668"/>
    </row>
    <row r="669" spans="13:13" x14ac:dyDescent="0.25">
      <c r="M669"/>
    </row>
    <row r="670" spans="13:13" x14ac:dyDescent="0.25">
      <c r="M670"/>
    </row>
    <row r="671" spans="13:13" x14ac:dyDescent="0.25">
      <c r="M671"/>
    </row>
    <row r="672" spans="13:13" x14ac:dyDescent="0.25">
      <c r="M672"/>
    </row>
    <row r="673" spans="13:13" x14ac:dyDescent="0.25">
      <c r="M673"/>
    </row>
    <row r="674" spans="13:13" x14ac:dyDescent="0.25">
      <c r="M674"/>
    </row>
    <row r="675" spans="13:13" x14ac:dyDescent="0.25">
      <c r="M675"/>
    </row>
    <row r="676" spans="13:13" x14ac:dyDescent="0.25">
      <c r="M676"/>
    </row>
    <row r="677" spans="13:13" x14ac:dyDescent="0.25">
      <c r="M677"/>
    </row>
    <row r="678" spans="13:13" x14ac:dyDescent="0.25">
      <c r="M678"/>
    </row>
    <row r="679" spans="13:13" x14ac:dyDescent="0.25">
      <c r="M679"/>
    </row>
    <row r="680" spans="13:13" x14ac:dyDescent="0.25">
      <c r="M680"/>
    </row>
    <row r="681" spans="13:13" x14ac:dyDescent="0.25">
      <c r="M681"/>
    </row>
    <row r="682" spans="13:13" x14ac:dyDescent="0.25">
      <c r="M682"/>
    </row>
    <row r="683" spans="13:13" x14ac:dyDescent="0.25">
      <c r="M683"/>
    </row>
    <row r="684" spans="13:13" x14ac:dyDescent="0.25">
      <c r="M684"/>
    </row>
    <row r="685" spans="13:13" x14ac:dyDescent="0.25">
      <c r="M685"/>
    </row>
    <row r="686" spans="13:13" x14ac:dyDescent="0.25">
      <c r="M686"/>
    </row>
    <row r="687" spans="13:13" x14ac:dyDescent="0.25">
      <c r="M687"/>
    </row>
    <row r="688" spans="13:13" x14ac:dyDescent="0.25">
      <c r="M688"/>
    </row>
    <row r="689" spans="13:13" x14ac:dyDescent="0.25">
      <c r="M689"/>
    </row>
    <row r="690" spans="13:13" x14ac:dyDescent="0.25">
      <c r="M690"/>
    </row>
    <row r="691" spans="13:13" x14ac:dyDescent="0.25">
      <c r="M691"/>
    </row>
    <row r="692" spans="13:13" x14ac:dyDescent="0.25">
      <c r="M692"/>
    </row>
    <row r="693" spans="13:13" x14ac:dyDescent="0.25">
      <c r="M693"/>
    </row>
    <row r="694" spans="13:13" x14ac:dyDescent="0.25">
      <c r="M694"/>
    </row>
    <row r="695" spans="13:13" x14ac:dyDescent="0.25">
      <c r="M695"/>
    </row>
    <row r="696" spans="13:13" x14ac:dyDescent="0.25">
      <c r="M696"/>
    </row>
    <row r="697" spans="13:13" x14ac:dyDescent="0.25">
      <c r="M697"/>
    </row>
    <row r="698" spans="13:13" x14ac:dyDescent="0.25">
      <c r="M698"/>
    </row>
    <row r="699" spans="13:13" x14ac:dyDescent="0.25">
      <c r="M699"/>
    </row>
    <row r="700" spans="13:13" x14ac:dyDescent="0.25">
      <c r="M700"/>
    </row>
    <row r="701" spans="13:13" x14ac:dyDescent="0.25">
      <c r="M701"/>
    </row>
    <row r="702" spans="13:13" x14ac:dyDescent="0.25">
      <c r="M702"/>
    </row>
    <row r="703" spans="13:13" x14ac:dyDescent="0.25">
      <c r="M703"/>
    </row>
    <row r="704" spans="13:13" x14ac:dyDescent="0.25">
      <c r="M704"/>
    </row>
    <row r="705" spans="13:13" x14ac:dyDescent="0.25">
      <c r="M705"/>
    </row>
    <row r="706" spans="13:13" x14ac:dyDescent="0.25">
      <c r="M706"/>
    </row>
    <row r="707" spans="13:13" x14ac:dyDescent="0.25">
      <c r="M707"/>
    </row>
    <row r="708" spans="13:13" x14ac:dyDescent="0.25">
      <c r="M708"/>
    </row>
    <row r="709" spans="13:13" x14ac:dyDescent="0.25">
      <c r="M709"/>
    </row>
    <row r="710" spans="13:13" x14ac:dyDescent="0.25">
      <c r="M710"/>
    </row>
    <row r="711" spans="13:13" x14ac:dyDescent="0.25">
      <c r="M711"/>
    </row>
    <row r="712" spans="13:13" x14ac:dyDescent="0.25">
      <c r="M712"/>
    </row>
    <row r="713" spans="13:13" x14ac:dyDescent="0.25">
      <c r="M713"/>
    </row>
    <row r="714" spans="13:13" x14ac:dyDescent="0.25">
      <c r="M714"/>
    </row>
    <row r="715" spans="13:13" x14ac:dyDescent="0.25">
      <c r="M715"/>
    </row>
    <row r="716" spans="13:13" x14ac:dyDescent="0.25">
      <c r="M716"/>
    </row>
    <row r="717" spans="13:13" x14ac:dyDescent="0.25">
      <c r="M717"/>
    </row>
    <row r="718" spans="13:13" x14ac:dyDescent="0.25">
      <c r="M718"/>
    </row>
    <row r="719" spans="13:13" x14ac:dyDescent="0.25">
      <c r="M719"/>
    </row>
    <row r="720" spans="13:13" x14ac:dyDescent="0.25">
      <c r="M720"/>
    </row>
    <row r="721" spans="13:13" x14ac:dyDescent="0.25">
      <c r="M721"/>
    </row>
    <row r="722" spans="13:13" x14ac:dyDescent="0.25">
      <c r="M722"/>
    </row>
    <row r="723" spans="13:13" x14ac:dyDescent="0.25">
      <c r="M723"/>
    </row>
    <row r="724" spans="13:13" x14ac:dyDescent="0.25">
      <c r="M724"/>
    </row>
    <row r="725" spans="13:13" x14ac:dyDescent="0.25">
      <c r="M725"/>
    </row>
    <row r="726" spans="13:13" x14ac:dyDescent="0.25">
      <c r="M726"/>
    </row>
    <row r="727" spans="13:13" x14ac:dyDescent="0.25">
      <c r="M727"/>
    </row>
    <row r="728" spans="13:13" x14ac:dyDescent="0.25">
      <c r="M728"/>
    </row>
    <row r="729" spans="13:13" x14ac:dyDescent="0.25">
      <c r="M729"/>
    </row>
    <row r="730" spans="13:13" x14ac:dyDescent="0.25">
      <c r="M730"/>
    </row>
    <row r="731" spans="13:13" x14ac:dyDescent="0.25">
      <c r="M731"/>
    </row>
    <row r="732" spans="13:13" x14ac:dyDescent="0.25">
      <c r="M732"/>
    </row>
    <row r="733" spans="13:13" x14ac:dyDescent="0.25">
      <c r="M733"/>
    </row>
    <row r="734" spans="13:13" x14ac:dyDescent="0.25">
      <c r="M734"/>
    </row>
    <row r="735" spans="13:13" x14ac:dyDescent="0.25">
      <c r="M735"/>
    </row>
    <row r="736" spans="13:13" x14ac:dyDescent="0.25">
      <c r="M736"/>
    </row>
    <row r="737" spans="13:13" x14ac:dyDescent="0.25">
      <c r="M737"/>
    </row>
    <row r="738" spans="13:13" x14ac:dyDescent="0.25">
      <c r="M738"/>
    </row>
    <row r="739" spans="13:13" x14ac:dyDescent="0.25">
      <c r="M739"/>
    </row>
    <row r="740" spans="13:13" x14ac:dyDescent="0.25">
      <c r="M740"/>
    </row>
    <row r="741" spans="13:13" x14ac:dyDescent="0.25">
      <c r="M741"/>
    </row>
    <row r="742" spans="13:13" x14ac:dyDescent="0.25">
      <c r="M742"/>
    </row>
    <row r="743" spans="13:13" x14ac:dyDescent="0.25">
      <c r="M743"/>
    </row>
    <row r="744" spans="13:13" x14ac:dyDescent="0.25">
      <c r="M744"/>
    </row>
    <row r="745" spans="13:13" x14ac:dyDescent="0.25">
      <c r="M745"/>
    </row>
    <row r="746" spans="13:13" x14ac:dyDescent="0.25">
      <c r="M746"/>
    </row>
    <row r="747" spans="13:13" x14ac:dyDescent="0.25">
      <c r="M747"/>
    </row>
    <row r="748" spans="13:13" x14ac:dyDescent="0.25">
      <c r="M748"/>
    </row>
    <row r="749" spans="13:13" x14ac:dyDescent="0.25">
      <c r="M749"/>
    </row>
    <row r="750" spans="13:13" x14ac:dyDescent="0.25">
      <c r="M750"/>
    </row>
    <row r="751" spans="13:13" x14ac:dyDescent="0.25">
      <c r="M751"/>
    </row>
    <row r="752" spans="13:13" x14ac:dyDescent="0.25">
      <c r="M752"/>
    </row>
    <row r="753" spans="13:13" x14ac:dyDescent="0.25">
      <c r="M753"/>
    </row>
    <row r="754" spans="13:13" x14ac:dyDescent="0.25">
      <c r="M754"/>
    </row>
    <row r="755" spans="13:13" x14ac:dyDescent="0.25">
      <c r="M755"/>
    </row>
    <row r="756" spans="13:13" x14ac:dyDescent="0.25">
      <c r="M756"/>
    </row>
    <row r="757" spans="13:13" x14ac:dyDescent="0.25">
      <c r="M757"/>
    </row>
    <row r="758" spans="13:13" x14ac:dyDescent="0.25">
      <c r="M758"/>
    </row>
    <row r="759" spans="13:13" x14ac:dyDescent="0.25">
      <c r="M759"/>
    </row>
    <row r="760" spans="13:13" x14ac:dyDescent="0.25">
      <c r="M760"/>
    </row>
    <row r="761" spans="13:13" x14ac:dyDescent="0.25">
      <c r="M761"/>
    </row>
    <row r="762" spans="13:13" x14ac:dyDescent="0.25">
      <c r="M762"/>
    </row>
    <row r="763" spans="13:13" x14ac:dyDescent="0.25">
      <c r="M763"/>
    </row>
    <row r="764" spans="13:13" x14ac:dyDescent="0.25">
      <c r="M764"/>
    </row>
    <row r="765" spans="13:13" x14ac:dyDescent="0.25">
      <c r="M765"/>
    </row>
    <row r="766" spans="13:13" x14ac:dyDescent="0.25">
      <c r="M766"/>
    </row>
    <row r="767" spans="13:13" x14ac:dyDescent="0.25">
      <c r="M767"/>
    </row>
    <row r="768" spans="13:13" x14ac:dyDescent="0.25">
      <c r="M768"/>
    </row>
    <row r="769" spans="13:13" x14ac:dyDescent="0.25">
      <c r="M769"/>
    </row>
    <row r="770" spans="13:13" x14ac:dyDescent="0.25">
      <c r="M770"/>
    </row>
    <row r="771" spans="13:13" x14ac:dyDescent="0.25">
      <c r="M771"/>
    </row>
    <row r="772" spans="13:13" x14ac:dyDescent="0.25">
      <c r="M772"/>
    </row>
    <row r="773" spans="13:13" x14ac:dyDescent="0.25">
      <c r="M773"/>
    </row>
    <row r="774" spans="13:13" x14ac:dyDescent="0.25">
      <c r="M774"/>
    </row>
    <row r="775" spans="13:13" x14ac:dyDescent="0.25">
      <c r="M775"/>
    </row>
    <row r="776" spans="13:13" x14ac:dyDescent="0.25">
      <c r="M776"/>
    </row>
    <row r="777" spans="13:13" x14ac:dyDescent="0.25">
      <c r="M777"/>
    </row>
    <row r="778" spans="13:13" x14ac:dyDescent="0.25">
      <c r="M778"/>
    </row>
    <row r="779" spans="13:13" x14ac:dyDescent="0.25">
      <c r="M779"/>
    </row>
    <row r="780" spans="13:13" x14ac:dyDescent="0.25">
      <c r="M780"/>
    </row>
    <row r="781" spans="13:13" x14ac:dyDescent="0.25">
      <c r="M781"/>
    </row>
    <row r="782" spans="13:13" x14ac:dyDescent="0.25">
      <c r="M782"/>
    </row>
    <row r="783" spans="13:13" x14ac:dyDescent="0.25">
      <c r="M783"/>
    </row>
    <row r="784" spans="13:13" x14ac:dyDescent="0.25">
      <c r="M784"/>
    </row>
    <row r="785" spans="13:13" x14ac:dyDescent="0.25">
      <c r="M785"/>
    </row>
    <row r="786" spans="13:13" x14ac:dyDescent="0.25">
      <c r="M786"/>
    </row>
    <row r="787" spans="13:13" x14ac:dyDescent="0.25">
      <c r="M787"/>
    </row>
    <row r="788" spans="13:13" x14ac:dyDescent="0.25">
      <c r="M788"/>
    </row>
    <row r="789" spans="13:13" x14ac:dyDescent="0.25">
      <c r="M789"/>
    </row>
    <row r="790" spans="13:13" x14ac:dyDescent="0.25">
      <c r="M790"/>
    </row>
    <row r="791" spans="13:13" x14ac:dyDescent="0.25">
      <c r="M791"/>
    </row>
    <row r="792" spans="13:13" x14ac:dyDescent="0.25">
      <c r="M792"/>
    </row>
    <row r="793" spans="13:13" x14ac:dyDescent="0.25">
      <c r="M793"/>
    </row>
    <row r="794" spans="13:13" x14ac:dyDescent="0.25">
      <c r="M794"/>
    </row>
    <row r="795" spans="13:13" x14ac:dyDescent="0.25">
      <c r="M795"/>
    </row>
    <row r="796" spans="13:13" x14ac:dyDescent="0.25">
      <c r="M796"/>
    </row>
    <row r="797" spans="13:13" x14ac:dyDescent="0.25">
      <c r="M797"/>
    </row>
    <row r="798" spans="13:13" x14ac:dyDescent="0.25">
      <c r="M798"/>
    </row>
    <row r="799" spans="13:13" x14ac:dyDescent="0.25">
      <c r="M799"/>
    </row>
    <row r="800" spans="13:13" x14ac:dyDescent="0.25">
      <c r="M800"/>
    </row>
    <row r="801" spans="13:13" x14ac:dyDescent="0.25">
      <c r="M801"/>
    </row>
    <row r="802" spans="13:13" x14ac:dyDescent="0.25">
      <c r="M802"/>
    </row>
    <row r="803" spans="13:13" x14ac:dyDescent="0.25">
      <c r="M803"/>
    </row>
    <row r="804" spans="13:13" x14ac:dyDescent="0.25">
      <c r="M804"/>
    </row>
    <row r="805" spans="13:13" x14ac:dyDescent="0.25">
      <c r="M805"/>
    </row>
    <row r="806" spans="13:13" x14ac:dyDescent="0.25">
      <c r="M806"/>
    </row>
    <row r="807" spans="13:13" x14ac:dyDescent="0.25">
      <c r="M807"/>
    </row>
    <row r="808" spans="13:13" x14ac:dyDescent="0.25">
      <c r="M808"/>
    </row>
    <row r="809" spans="13:13" x14ac:dyDescent="0.25">
      <c r="M809"/>
    </row>
    <row r="810" spans="13:13" x14ac:dyDescent="0.25">
      <c r="M810"/>
    </row>
    <row r="811" spans="13:13" x14ac:dyDescent="0.25">
      <c r="M811"/>
    </row>
    <row r="812" spans="13:13" x14ac:dyDescent="0.25">
      <c r="M812"/>
    </row>
    <row r="813" spans="13:13" x14ac:dyDescent="0.25">
      <c r="M813"/>
    </row>
    <row r="814" spans="13:13" x14ac:dyDescent="0.25">
      <c r="M814"/>
    </row>
    <row r="815" spans="13:13" x14ac:dyDescent="0.25">
      <c r="M815"/>
    </row>
    <row r="816" spans="13:13" x14ac:dyDescent="0.25">
      <c r="M816"/>
    </row>
    <row r="817" spans="13:13" x14ac:dyDescent="0.25">
      <c r="M817"/>
    </row>
    <row r="818" spans="13:13" x14ac:dyDescent="0.25">
      <c r="M818"/>
    </row>
    <row r="819" spans="13:13" x14ac:dyDescent="0.25">
      <c r="M819"/>
    </row>
    <row r="820" spans="13:13" x14ac:dyDescent="0.25">
      <c r="M820"/>
    </row>
    <row r="821" spans="13:13" x14ac:dyDescent="0.25">
      <c r="M821"/>
    </row>
    <row r="822" spans="13:13" x14ac:dyDescent="0.25">
      <c r="M822"/>
    </row>
    <row r="823" spans="13:13" x14ac:dyDescent="0.25">
      <c r="M823"/>
    </row>
    <row r="824" spans="13:13" x14ac:dyDescent="0.25">
      <c r="M824"/>
    </row>
    <row r="825" spans="13:13" x14ac:dyDescent="0.25">
      <c r="M825"/>
    </row>
    <row r="826" spans="13:13" x14ac:dyDescent="0.25">
      <c r="M826"/>
    </row>
    <row r="827" spans="13:13" x14ac:dyDescent="0.25">
      <c r="M827"/>
    </row>
    <row r="828" spans="13:13" x14ac:dyDescent="0.25">
      <c r="M828"/>
    </row>
    <row r="829" spans="13:13" x14ac:dyDescent="0.25">
      <c r="M829"/>
    </row>
    <row r="830" spans="13:13" x14ac:dyDescent="0.25">
      <c r="M830"/>
    </row>
    <row r="831" spans="13:13" x14ac:dyDescent="0.25">
      <c r="M831"/>
    </row>
    <row r="832" spans="13:13" x14ac:dyDescent="0.25">
      <c r="M832"/>
    </row>
    <row r="833" spans="13:13" x14ac:dyDescent="0.25">
      <c r="M833"/>
    </row>
    <row r="834" spans="13:13" x14ac:dyDescent="0.25">
      <c r="M834"/>
    </row>
    <row r="835" spans="13:13" x14ac:dyDescent="0.25">
      <c r="M835"/>
    </row>
    <row r="836" spans="13:13" x14ac:dyDescent="0.25">
      <c r="M836"/>
    </row>
    <row r="837" spans="13:13" x14ac:dyDescent="0.25">
      <c r="M837"/>
    </row>
    <row r="838" spans="13:13" x14ac:dyDescent="0.25">
      <c r="M838"/>
    </row>
    <row r="839" spans="13:13" x14ac:dyDescent="0.25">
      <c r="M839"/>
    </row>
    <row r="840" spans="13:13" x14ac:dyDescent="0.25">
      <c r="M840"/>
    </row>
    <row r="841" spans="13:13" x14ac:dyDescent="0.25">
      <c r="M841"/>
    </row>
    <row r="842" spans="13:13" x14ac:dyDescent="0.25">
      <c r="M842"/>
    </row>
    <row r="843" spans="13:13" x14ac:dyDescent="0.25">
      <c r="M843"/>
    </row>
    <row r="844" spans="13:13" x14ac:dyDescent="0.25">
      <c r="M844"/>
    </row>
    <row r="845" spans="13:13" x14ac:dyDescent="0.25">
      <c r="M845"/>
    </row>
    <row r="846" spans="13:13" x14ac:dyDescent="0.25">
      <c r="M846"/>
    </row>
    <row r="847" spans="13:13" x14ac:dyDescent="0.25">
      <c r="M847"/>
    </row>
    <row r="848" spans="13:13" x14ac:dyDescent="0.25">
      <c r="M848"/>
    </row>
    <row r="849" spans="13:13" x14ac:dyDescent="0.25">
      <c r="M849"/>
    </row>
    <row r="850" spans="13:13" x14ac:dyDescent="0.25">
      <c r="M850"/>
    </row>
    <row r="851" spans="13:13" x14ac:dyDescent="0.25">
      <c r="M851"/>
    </row>
    <row r="852" spans="13:13" x14ac:dyDescent="0.25">
      <c r="M852"/>
    </row>
    <row r="853" spans="13:13" x14ac:dyDescent="0.25">
      <c r="M853"/>
    </row>
    <row r="854" spans="13:13" x14ac:dyDescent="0.25">
      <c r="M854"/>
    </row>
    <row r="855" spans="13:13" x14ac:dyDescent="0.25">
      <c r="M855"/>
    </row>
    <row r="856" spans="13:13" x14ac:dyDescent="0.25">
      <c r="M856"/>
    </row>
    <row r="857" spans="13:13" x14ac:dyDescent="0.25">
      <c r="M857"/>
    </row>
    <row r="858" spans="13:13" x14ac:dyDescent="0.25">
      <c r="M858"/>
    </row>
    <row r="859" spans="13:13" x14ac:dyDescent="0.25">
      <c r="M859"/>
    </row>
    <row r="860" spans="13:13" x14ac:dyDescent="0.25">
      <c r="M860"/>
    </row>
    <row r="861" spans="13:13" x14ac:dyDescent="0.25">
      <c r="M861"/>
    </row>
    <row r="862" spans="13:13" x14ac:dyDescent="0.25">
      <c r="M862"/>
    </row>
    <row r="863" spans="13:13" x14ac:dyDescent="0.25">
      <c r="M863"/>
    </row>
    <row r="864" spans="13:13" x14ac:dyDescent="0.25">
      <c r="M864"/>
    </row>
    <row r="865" spans="13:13" x14ac:dyDescent="0.25">
      <c r="M865"/>
    </row>
    <row r="866" spans="13:13" x14ac:dyDescent="0.25">
      <c r="M866"/>
    </row>
    <row r="867" spans="13:13" x14ac:dyDescent="0.25">
      <c r="M867"/>
    </row>
    <row r="868" spans="13:13" x14ac:dyDescent="0.25">
      <c r="M868"/>
    </row>
    <row r="869" spans="13:13" x14ac:dyDescent="0.25">
      <c r="M869"/>
    </row>
    <row r="870" spans="13:13" x14ac:dyDescent="0.25">
      <c r="M870"/>
    </row>
    <row r="871" spans="13:13" x14ac:dyDescent="0.25">
      <c r="M871"/>
    </row>
    <row r="872" spans="13:13" x14ac:dyDescent="0.25">
      <c r="M872"/>
    </row>
    <row r="873" spans="13:13" x14ac:dyDescent="0.25">
      <c r="M873"/>
    </row>
    <row r="874" spans="13:13" x14ac:dyDescent="0.25">
      <c r="M874"/>
    </row>
    <row r="875" spans="13:13" x14ac:dyDescent="0.25">
      <c r="M875"/>
    </row>
    <row r="876" spans="13:13" x14ac:dyDescent="0.25">
      <c r="M876"/>
    </row>
    <row r="877" spans="13:13" x14ac:dyDescent="0.25">
      <c r="M877"/>
    </row>
    <row r="878" spans="13:13" x14ac:dyDescent="0.25">
      <c r="M878"/>
    </row>
    <row r="879" spans="13:13" x14ac:dyDescent="0.25">
      <c r="M879"/>
    </row>
    <row r="880" spans="13:13" x14ac:dyDescent="0.25">
      <c r="M880"/>
    </row>
    <row r="881" spans="13:13" x14ac:dyDescent="0.25">
      <c r="M881"/>
    </row>
    <row r="882" spans="13:13" x14ac:dyDescent="0.25">
      <c r="M882"/>
    </row>
    <row r="883" spans="13:13" x14ac:dyDescent="0.25">
      <c r="M883"/>
    </row>
    <row r="884" spans="13:13" x14ac:dyDescent="0.25">
      <c r="M884"/>
    </row>
    <row r="885" spans="13:13" x14ac:dyDescent="0.25">
      <c r="M885"/>
    </row>
    <row r="886" spans="13:13" x14ac:dyDescent="0.25">
      <c r="M886"/>
    </row>
    <row r="887" spans="13:13" x14ac:dyDescent="0.25">
      <c r="M887"/>
    </row>
    <row r="888" spans="13:13" x14ac:dyDescent="0.25">
      <c r="M888"/>
    </row>
    <row r="889" spans="13:13" x14ac:dyDescent="0.25">
      <c r="M889"/>
    </row>
    <row r="890" spans="13:13" x14ac:dyDescent="0.25">
      <c r="M890"/>
    </row>
    <row r="891" spans="13:13" x14ac:dyDescent="0.25">
      <c r="M891"/>
    </row>
    <row r="892" spans="13:13" x14ac:dyDescent="0.25">
      <c r="M892"/>
    </row>
    <row r="893" spans="13:13" x14ac:dyDescent="0.25">
      <c r="M893"/>
    </row>
    <row r="894" spans="13:13" x14ac:dyDescent="0.25">
      <c r="M894"/>
    </row>
    <row r="895" spans="13:13" x14ac:dyDescent="0.25">
      <c r="M895"/>
    </row>
    <row r="896" spans="13:13" x14ac:dyDescent="0.25">
      <c r="M896"/>
    </row>
    <row r="897" spans="13:13" x14ac:dyDescent="0.25">
      <c r="M897"/>
    </row>
    <row r="898" spans="13:13" x14ac:dyDescent="0.25">
      <c r="M898"/>
    </row>
    <row r="899" spans="13:13" x14ac:dyDescent="0.25">
      <c r="M899"/>
    </row>
    <row r="900" spans="13:13" x14ac:dyDescent="0.25">
      <c r="M900"/>
    </row>
    <row r="901" spans="13:13" x14ac:dyDescent="0.25">
      <c r="M901"/>
    </row>
    <row r="902" spans="13:13" x14ac:dyDescent="0.25">
      <c r="M902"/>
    </row>
    <row r="903" spans="13:13" x14ac:dyDescent="0.25">
      <c r="M903"/>
    </row>
    <row r="904" spans="13:13" x14ac:dyDescent="0.25">
      <c r="M904"/>
    </row>
    <row r="905" spans="13:13" x14ac:dyDescent="0.25">
      <c r="M905"/>
    </row>
    <row r="906" spans="13:13" x14ac:dyDescent="0.25">
      <c r="M906"/>
    </row>
    <row r="907" spans="13:13" x14ac:dyDescent="0.25">
      <c r="M907"/>
    </row>
    <row r="908" spans="13:13" x14ac:dyDescent="0.25">
      <c r="M908"/>
    </row>
    <row r="909" spans="13:13" x14ac:dyDescent="0.25">
      <c r="M909"/>
    </row>
    <row r="910" spans="13:13" x14ac:dyDescent="0.25">
      <c r="M910"/>
    </row>
    <row r="911" spans="13:13" x14ac:dyDescent="0.25">
      <c r="M911"/>
    </row>
    <row r="912" spans="13:13" x14ac:dyDescent="0.25">
      <c r="M912"/>
    </row>
    <row r="913" spans="13:13" x14ac:dyDescent="0.25">
      <c r="M913"/>
    </row>
    <row r="914" spans="13:13" x14ac:dyDescent="0.25">
      <c r="M914"/>
    </row>
    <row r="915" spans="13:13" x14ac:dyDescent="0.25">
      <c r="M915"/>
    </row>
    <row r="916" spans="13:13" x14ac:dyDescent="0.25">
      <c r="M916"/>
    </row>
    <row r="917" spans="13:13" x14ac:dyDescent="0.25">
      <c r="M917"/>
    </row>
    <row r="918" spans="13:13" x14ac:dyDescent="0.25">
      <c r="M918"/>
    </row>
    <row r="919" spans="13:13" x14ac:dyDescent="0.25">
      <c r="M919"/>
    </row>
    <row r="920" spans="13:13" x14ac:dyDescent="0.25">
      <c r="M920"/>
    </row>
    <row r="921" spans="13:13" x14ac:dyDescent="0.25">
      <c r="M921"/>
    </row>
    <row r="922" spans="13:13" x14ac:dyDescent="0.25">
      <c r="M922"/>
    </row>
    <row r="923" spans="13:13" x14ac:dyDescent="0.25">
      <c r="M923"/>
    </row>
    <row r="924" spans="13:13" x14ac:dyDescent="0.25">
      <c r="M924"/>
    </row>
    <row r="925" spans="13:13" x14ac:dyDescent="0.25">
      <c r="M925"/>
    </row>
    <row r="926" spans="13:13" x14ac:dyDescent="0.25">
      <c r="M926"/>
    </row>
    <row r="927" spans="13:13" x14ac:dyDescent="0.25">
      <c r="M927"/>
    </row>
    <row r="928" spans="13:13" x14ac:dyDescent="0.25">
      <c r="M928"/>
    </row>
    <row r="929" spans="13:13" x14ac:dyDescent="0.25">
      <c r="M929"/>
    </row>
    <row r="930" spans="13:13" x14ac:dyDescent="0.25">
      <c r="M930"/>
    </row>
    <row r="931" spans="13:13" x14ac:dyDescent="0.25">
      <c r="M931"/>
    </row>
    <row r="932" spans="13:13" x14ac:dyDescent="0.25">
      <c r="M932"/>
    </row>
    <row r="933" spans="13:13" x14ac:dyDescent="0.25">
      <c r="M933"/>
    </row>
    <row r="934" spans="13:13" x14ac:dyDescent="0.25">
      <c r="M934"/>
    </row>
    <row r="935" spans="13:13" x14ac:dyDescent="0.25">
      <c r="M935"/>
    </row>
    <row r="936" spans="13:13" x14ac:dyDescent="0.25">
      <c r="M936"/>
    </row>
    <row r="937" spans="13:13" x14ac:dyDescent="0.25">
      <c r="M937"/>
    </row>
    <row r="938" spans="13:13" x14ac:dyDescent="0.25">
      <c r="M938"/>
    </row>
    <row r="939" spans="13:13" x14ac:dyDescent="0.25">
      <c r="M939"/>
    </row>
    <row r="940" spans="13:13" x14ac:dyDescent="0.25">
      <c r="M940"/>
    </row>
    <row r="941" spans="13:13" x14ac:dyDescent="0.25">
      <c r="M941"/>
    </row>
    <row r="942" spans="13:13" x14ac:dyDescent="0.25">
      <c r="M942"/>
    </row>
    <row r="943" spans="13:13" x14ac:dyDescent="0.25">
      <c r="M943"/>
    </row>
    <row r="944" spans="13:13" x14ac:dyDescent="0.25">
      <c r="M944"/>
    </row>
    <row r="945" spans="13:13" x14ac:dyDescent="0.25">
      <c r="M945"/>
    </row>
    <row r="946" spans="13:13" x14ac:dyDescent="0.25">
      <c r="M946"/>
    </row>
    <row r="947" spans="13:13" x14ac:dyDescent="0.25">
      <c r="M947"/>
    </row>
    <row r="948" spans="13:13" x14ac:dyDescent="0.25">
      <c r="M948"/>
    </row>
    <row r="949" spans="13:13" x14ac:dyDescent="0.25">
      <c r="M949"/>
    </row>
    <row r="950" spans="13:13" x14ac:dyDescent="0.25">
      <c r="M950"/>
    </row>
    <row r="951" spans="13:13" x14ac:dyDescent="0.25">
      <c r="M951"/>
    </row>
    <row r="952" spans="13:13" x14ac:dyDescent="0.25">
      <c r="M952"/>
    </row>
    <row r="953" spans="13:13" x14ac:dyDescent="0.25">
      <c r="M953"/>
    </row>
    <row r="954" spans="13:13" x14ac:dyDescent="0.25">
      <c r="M954"/>
    </row>
    <row r="955" spans="13:13" x14ac:dyDescent="0.25">
      <c r="M955"/>
    </row>
    <row r="956" spans="13:13" x14ac:dyDescent="0.25">
      <c r="M956"/>
    </row>
    <row r="957" spans="13:13" x14ac:dyDescent="0.25">
      <c r="M957"/>
    </row>
    <row r="958" spans="13:13" x14ac:dyDescent="0.25">
      <c r="M958"/>
    </row>
    <row r="959" spans="13:13" x14ac:dyDescent="0.25">
      <c r="M959"/>
    </row>
    <row r="960" spans="13:13" x14ac:dyDescent="0.25">
      <c r="M960"/>
    </row>
    <row r="961" spans="13:13" x14ac:dyDescent="0.25">
      <c r="M961"/>
    </row>
    <row r="962" spans="13:13" x14ac:dyDescent="0.25">
      <c r="M962"/>
    </row>
    <row r="963" spans="13:13" x14ac:dyDescent="0.25">
      <c r="M963"/>
    </row>
    <row r="964" spans="13:13" x14ac:dyDescent="0.25">
      <c r="M964"/>
    </row>
    <row r="965" spans="13:13" x14ac:dyDescent="0.25">
      <c r="M965"/>
    </row>
    <row r="966" spans="13:13" x14ac:dyDescent="0.25">
      <c r="M966"/>
    </row>
    <row r="967" spans="13:13" x14ac:dyDescent="0.25">
      <c r="M967"/>
    </row>
    <row r="968" spans="13:13" x14ac:dyDescent="0.25">
      <c r="M968"/>
    </row>
    <row r="969" spans="13:13" x14ac:dyDescent="0.25">
      <c r="M969"/>
    </row>
    <row r="970" spans="13:13" x14ac:dyDescent="0.25">
      <c r="M970"/>
    </row>
    <row r="971" spans="13:13" x14ac:dyDescent="0.25">
      <c r="M971"/>
    </row>
    <row r="972" spans="13:13" x14ac:dyDescent="0.25">
      <c r="M972"/>
    </row>
    <row r="973" spans="13:13" x14ac:dyDescent="0.25">
      <c r="M973"/>
    </row>
    <row r="974" spans="13:13" x14ac:dyDescent="0.25">
      <c r="M974"/>
    </row>
    <row r="975" spans="13:13" x14ac:dyDescent="0.25">
      <c r="M975"/>
    </row>
    <row r="976" spans="13:13" x14ac:dyDescent="0.25">
      <c r="M976"/>
    </row>
    <row r="977" spans="13:13" x14ac:dyDescent="0.25">
      <c r="M977"/>
    </row>
    <row r="978" spans="13:13" x14ac:dyDescent="0.25">
      <c r="M978"/>
    </row>
    <row r="979" spans="13:13" x14ac:dyDescent="0.25">
      <c r="M979"/>
    </row>
    <row r="980" spans="13:13" x14ac:dyDescent="0.25">
      <c r="M980"/>
    </row>
    <row r="981" spans="13:13" x14ac:dyDescent="0.25">
      <c r="M981"/>
    </row>
    <row r="982" spans="13:13" x14ac:dyDescent="0.25">
      <c r="M982"/>
    </row>
    <row r="983" spans="13:13" x14ac:dyDescent="0.25">
      <c r="M983"/>
    </row>
    <row r="984" spans="13:13" x14ac:dyDescent="0.25">
      <c r="M984"/>
    </row>
    <row r="985" spans="13:13" x14ac:dyDescent="0.25">
      <c r="M985"/>
    </row>
    <row r="986" spans="13:13" x14ac:dyDescent="0.25">
      <c r="M986"/>
    </row>
    <row r="987" spans="13:13" x14ac:dyDescent="0.25">
      <c r="M987"/>
    </row>
    <row r="988" spans="13:13" x14ac:dyDescent="0.25">
      <c r="M988"/>
    </row>
    <row r="989" spans="13:13" x14ac:dyDescent="0.25">
      <c r="M989"/>
    </row>
    <row r="990" spans="13:13" x14ac:dyDescent="0.25">
      <c r="M990"/>
    </row>
    <row r="991" spans="13:13" x14ac:dyDescent="0.25">
      <c r="M991"/>
    </row>
    <row r="992" spans="13:13" x14ac:dyDescent="0.25">
      <c r="M992"/>
    </row>
    <row r="993" spans="13:13" x14ac:dyDescent="0.25">
      <c r="M993"/>
    </row>
    <row r="994" spans="13:13" x14ac:dyDescent="0.25">
      <c r="M994"/>
    </row>
    <row r="995" spans="13:13" x14ac:dyDescent="0.25">
      <c r="M995"/>
    </row>
    <row r="996" spans="13:13" x14ac:dyDescent="0.25">
      <c r="M996"/>
    </row>
    <row r="997" spans="13:13" x14ac:dyDescent="0.25">
      <c r="M997"/>
    </row>
    <row r="998" spans="13:13" x14ac:dyDescent="0.25">
      <c r="M998"/>
    </row>
    <row r="999" spans="13:13" x14ac:dyDescent="0.25">
      <c r="M999"/>
    </row>
    <row r="1000" spans="13:13" x14ac:dyDescent="0.25">
      <c r="M1000"/>
    </row>
    <row r="1001" spans="13:13" x14ac:dyDescent="0.25">
      <c r="M1001"/>
    </row>
    <row r="1002" spans="13:13" x14ac:dyDescent="0.25">
      <c r="M1002"/>
    </row>
    <row r="1003" spans="13:13" x14ac:dyDescent="0.25">
      <c r="M1003"/>
    </row>
    <row r="1004" spans="13:13" x14ac:dyDescent="0.25">
      <c r="M1004"/>
    </row>
    <row r="1005" spans="13:13" x14ac:dyDescent="0.25">
      <c r="M1005"/>
    </row>
    <row r="1006" spans="13:13" x14ac:dyDescent="0.25">
      <c r="M1006"/>
    </row>
    <row r="1007" spans="13:13" x14ac:dyDescent="0.25">
      <c r="M1007"/>
    </row>
    <row r="1008" spans="13:13" x14ac:dyDescent="0.25">
      <c r="M1008"/>
    </row>
    <row r="1009" spans="13:13" x14ac:dyDescent="0.25">
      <c r="M1009"/>
    </row>
    <row r="1010" spans="13:13" x14ac:dyDescent="0.25">
      <c r="M1010"/>
    </row>
    <row r="1011" spans="13:13" x14ac:dyDescent="0.25">
      <c r="M1011"/>
    </row>
    <row r="1012" spans="13:13" x14ac:dyDescent="0.25">
      <c r="M1012"/>
    </row>
    <row r="1013" spans="13:13" x14ac:dyDescent="0.25">
      <c r="M1013"/>
    </row>
    <row r="1014" spans="13:13" x14ac:dyDescent="0.25">
      <c r="M1014"/>
    </row>
    <row r="1015" spans="13:13" x14ac:dyDescent="0.25">
      <c r="M1015"/>
    </row>
    <row r="1016" spans="13:13" x14ac:dyDescent="0.25">
      <c r="M1016"/>
    </row>
    <row r="1017" spans="13:13" x14ac:dyDescent="0.25">
      <c r="M1017"/>
    </row>
    <row r="1018" spans="13:13" x14ac:dyDescent="0.25">
      <c r="M1018"/>
    </row>
    <row r="1019" spans="13:13" x14ac:dyDescent="0.25">
      <c r="M1019"/>
    </row>
    <row r="1020" spans="13:13" x14ac:dyDescent="0.25">
      <c r="M1020"/>
    </row>
    <row r="1021" spans="13:13" x14ac:dyDescent="0.25">
      <c r="M1021"/>
    </row>
    <row r="1022" spans="13:13" x14ac:dyDescent="0.25">
      <c r="M1022"/>
    </row>
    <row r="1023" spans="13:13" x14ac:dyDescent="0.25">
      <c r="M1023"/>
    </row>
    <row r="1024" spans="13:13" x14ac:dyDescent="0.25">
      <c r="M1024"/>
    </row>
    <row r="1025" spans="13:13" x14ac:dyDescent="0.25">
      <c r="M1025"/>
    </row>
    <row r="1026" spans="13:13" x14ac:dyDescent="0.25">
      <c r="M1026"/>
    </row>
    <row r="1027" spans="13:13" x14ac:dyDescent="0.25">
      <c r="M1027"/>
    </row>
    <row r="1028" spans="13:13" x14ac:dyDescent="0.25">
      <c r="M1028"/>
    </row>
    <row r="1029" spans="13:13" x14ac:dyDescent="0.25">
      <c r="M1029"/>
    </row>
    <row r="1030" spans="13:13" x14ac:dyDescent="0.25">
      <c r="M1030"/>
    </row>
    <row r="1031" spans="13:13" x14ac:dyDescent="0.25">
      <c r="M1031"/>
    </row>
    <row r="1032" spans="13:13" x14ac:dyDescent="0.25">
      <c r="M1032"/>
    </row>
    <row r="1033" spans="13:13" x14ac:dyDescent="0.25">
      <c r="M1033"/>
    </row>
    <row r="1034" spans="13:13" x14ac:dyDescent="0.25">
      <c r="M1034"/>
    </row>
    <row r="1035" spans="13:13" x14ac:dyDescent="0.25">
      <c r="M1035"/>
    </row>
    <row r="1036" spans="13:13" x14ac:dyDescent="0.25">
      <c r="M1036"/>
    </row>
    <row r="1037" spans="13:13" x14ac:dyDescent="0.25">
      <c r="M1037"/>
    </row>
    <row r="1038" spans="13:13" x14ac:dyDescent="0.25">
      <c r="M1038"/>
    </row>
    <row r="1039" spans="13:13" x14ac:dyDescent="0.25">
      <c r="M1039"/>
    </row>
    <row r="1040" spans="13:13" x14ac:dyDescent="0.25">
      <c r="M1040"/>
    </row>
    <row r="1041" spans="13:13" x14ac:dyDescent="0.25">
      <c r="M1041"/>
    </row>
    <row r="1042" spans="13:13" x14ac:dyDescent="0.25">
      <c r="M1042"/>
    </row>
    <row r="1043" spans="13:13" x14ac:dyDescent="0.25">
      <c r="M1043"/>
    </row>
    <row r="1044" spans="13:13" x14ac:dyDescent="0.25">
      <c r="M1044"/>
    </row>
    <row r="1045" spans="13:13" x14ac:dyDescent="0.25">
      <c r="M1045"/>
    </row>
    <row r="1046" spans="13:13" x14ac:dyDescent="0.25">
      <c r="M1046"/>
    </row>
    <row r="1047" spans="13:13" x14ac:dyDescent="0.25">
      <c r="M1047"/>
    </row>
    <row r="1048" spans="13:13" x14ac:dyDescent="0.25">
      <c r="M1048"/>
    </row>
    <row r="1049" spans="13:13" x14ac:dyDescent="0.25">
      <c r="M1049"/>
    </row>
    <row r="1050" spans="13:13" x14ac:dyDescent="0.25">
      <c r="M1050"/>
    </row>
    <row r="1051" spans="13:13" x14ac:dyDescent="0.25">
      <c r="M1051"/>
    </row>
    <row r="1052" spans="13:13" x14ac:dyDescent="0.25">
      <c r="M1052"/>
    </row>
    <row r="1053" spans="13:13" x14ac:dyDescent="0.25">
      <c r="M1053"/>
    </row>
    <row r="1054" spans="13:13" x14ac:dyDescent="0.25">
      <c r="M1054"/>
    </row>
    <row r="1055" spans="13:13" x14ac:dyDescent="0.25">
      <c r="M1055"/>
    </row>
    <row r="1056" spans="13:13" x14ac:dyDescent="0.25">
      <c r="M1056"/>
    </row>
    <row r="1057" spans="13:13" x14ac:dyDescent="0.25">
      <c r="M1057"/>
    </row>
    <row r="1058" spans="13:13" x14ac:dyDescent="0.25">
      <c r="M1058"/>
    </row>
    <row r="1059" spans="13:13" x14ac:dyDescent="0.25">
      <c r="M1059"/>
    </row>
    <row r="1060" spans="13:13" x14ac:dyDescent="0.25">
      <c r="M1060"/>
    </row>
    <row r="1061" spans="13:13" x14ac:dyDescent="0.25">
      <c r="M1061"/>
    </row>
    <row r="1062" spans="13:13" x14ac:dyDescent="0.25">
      <c r="M1062"/>
    </row>
    <row r="1063" spans="13:13" x14ac:dyDescent="0.25">
      <c r="M1063"/>
    </row>
    <row r="1064" spans="13:13" x14ac:dyDescent="0.25">
      <c r="M1064"/>
    </row>
    <row r="1065" spans="13:13" x14ac:dyDescent="0.25">
      <c r="M1065"/>
    </row>
    <row r="1066" spans="13:13" x14ac:dyDescent="0.25">
      <c r="M1066"/>
    </row>
    <row r="1067" spans="13:13" x14ac:dyDescent="0.25">
      <c r="M1067"/>
    </row>
    <row r="1068" spans="13:13" x14ac:dyDescent="0.25">
      <c r="M1068"/>
    </row>
    <row r="1069" spans="13:13" x14ac:dyDescent="0.25">
      <c r="M1069"/>
    </row>
    <row r="1070" spans="13:13" x14ac:dyDescent="0.25">
      <c r="M1070"/>
    </row>
    <row r="1071" spans="13:13" x14ac:dyDescent="0.25">
      <c r="M1071"/>
    </row>
    <row r="1072" spans="13:13" x14ac:dyDescent="0.25">
      <c r="M1072"/>
    </row>
    <row r="1073" spans="13:13" x14ac:dyDescent="0.25">
      <c r="M1073"/>
    </row>
    <row r="1074" spans="13:13" x14ac:dyDescent="0.25">
      <c r="M1074"/>
    </row>
    <row r="1075" spans="13:13" x14ac:dyDescent="0.25">
      <c r="M1075"/>
    </row>
    <row r="1076" spans="13:13" x14ac:dyDescent="0.25">
      <c r="M1076"/>
    </row>
    <row r="1077" spans="13:13" x14ac:dyDescent="0.25">
      <c r="M1077"/>
    </row>
    <row r="1078" spans="13:13" x14ac:dyDescent="0.25">
      <c r="M1078"/>
    </row>
    <row r="1079" spans="13:13" x14ac:dyDescent="0.25">
      <c r="M1079"/>
    </row>
    <row r="1080" spans="13:13" x14ac:dyDescent="0.25">
      <c r="M1080"/>
    </row>
    <row r="1081" spans="13:13" x14ac:dyDescent="0.25">
      <c r="M1081"/>
    </row>
    <row r="1082" spans="13:13" x14ac:dyDescent="0.25">
      <c r="M1082"/>
    </row>
    <row r="1083" spans="13:13" x14ac:dyDescent="0.25">
      <c r="M1083"/>
    </row>
    <row r="1084" spans="13:13" x14ac:dyDescent="0.25">
      <c r="M1084"/>
    </row>
    <row r="1085" spans="13:13" x14ac:dyDescent="0.25">
      <c r="M1085"/>
    </row>
    <row r="1086" spans="13:13" x14ac:dyDescent="0.25">
      <c r="M1086"/>
    </row>
    <row r="1087" spans="13:13" x14ac:dyDescent="0.25">
      <c r="M1087"/>
    </row>
    <row r="1088" spans="13:13" x14ac:dyDescent="0.25">
      <c r="M1088"/>
    </row>
    <row r="1089" spans="13:13" x14ac:dyDescent="0.25">
      <c r="M1089"/>
    </row>
    <row r="1090" spans="13:13" x14ac:dyDescent="0.25">
      <c r="M1090"/>
    </row>
    <row r="1091" spans="13:13" x14ac:dyDescent="0.25">
      <c r="M1091"/>
    </row>
    <row r="1092" spans="13:13" x14ac:dyDescent="0.25">
      <c r="M1092"/>
    </row>
    <row r="1093" spans="13:13" x14ac:dyDescent="0.25">
      <c r="M1093"/>
    </row>
    <row r="1094" spans="13:13" x14ac:dyDescent="0.25">
      <c r="M1094"/>
    </row>
    <row r="1095" spans="13:13" x14ac:dyDescent="0.25">
      <c r="M1095"/>
    </row>
    <row r="1096" spans="13:13" x14ac:dyDescent="0.25">
      <c r="M1096"/>
    </row>
    <row r="1097" spans="13:13" x14ac:dyDescent="0.25">
      <c r="M1097"/>
    </row>
    <row r="1098" spans="13:13" x14ac:dyDescent="0.25">
      <c r="M1098"/>
    </row>
    <row r="1099" spans="13:13" x14ac:dyDescent="0.25">
      <c r="M1099"/>
    </row>
    <row r="1100" spans="13:13" x14ac:dyDescent="0.25">
      <c r="M1100"/>
    </row>
    <row r="1101" spans="13:13" x14ac:dyDescent="0.25">
      <c r="M1101"/>
    </row>
    <row r="1102" spans="13:13" x14ac:dyDescent="0.25">
      <c r="M1102"/>
    </row>
    <row r="1103" spans="13:13" x14ac:dyDescent="0.25">
      <c r="M1103"/>
    </row>
    <row r="1104" spans="13:13" x14ac:dyDescent="0.25">
      <c r="M1104"/>
    </row>
    <row r="1105" spans="13:13" x14ac:dyDescent="0.25">
      <c r="M1105"/>
    </row>
    <row r="1106" spans="13:13" x14ac:dyDescent="0.25">
      <c r="M1106"/>
    </row>
    <row r="1107" spans="13:13" x14ac:dyDescent="0.25">
      <c r="M1107"/>
    </row>
    <row r="1108" spans="13:13" x14ac:dyDescent="0.25">
      <c r="M1108"/>
    </row>
    <row r="1109" spans="13:13" x14ac:dyDescent="0.25">
      <c r="M1109"/>
    </row>
    <row r="1110" spans="13:13" x14ac:dyDescent="0.25">
      <c r="M1110"/>
    </row>
    <row r="1111" spans="13:13" x14ac:dyDescent="0.25">
      <c r="M1111"/>
    </row>
    <row r="1112" spans="13:13" x14ac:dyDescent="0.25">
      <c r="M1112"/>
    </row>
    <row r="1113" spans="13:13" x14ac:dyDescent="0.25">
      <c r="M1113"/>
    </row>
    <row r="1114" spans="13:13" x14ac:dyDescent="0.25">
      <c r="M1114"/>
    </row>
    <row r="1115" spans="13:13" x14ac:dyDescent="0.25">
      <c r="M1115"/>
    </row>
    <row r="1116" spans="13:13" x14ac:dyDescent="0.25">
      <c r="M1116"/>
    </row>
    <row r="1117" spans="13:13" x14ac:dyDescent="0.25">
      <c r="M1117"/>
    </row>
    <row r="1118" spans="13:13" x14ac:dyDescent="0.25">
      <c r="M1118"/>
    </row>
    <row r="1119" spans="13:13" x14ac:dyDescent="0.25">
      <c r="M1119"/>
    </row>
    <row r="1120" spans="13:13" x14ac:dyDescent="0.25">
      <c r="M1120"/>
    </row>
    <row r="1121" spans="13:13" x14ac:dyDescent="0.25">
      <c r="M1121"/>
    </row>
    <row r="1122" spans="13:13" x14ac:dyDescent="0.25">
      <c r="M1122"/>
    </row>
    <row r="1123" spans="13:13" x14ac:dyDescent="0.25">
      <c r="M1123"/>
    </row>
    <row r="1124" spans="13:13" x14ac:dyDescent="0.25">
      <c r="M1124"/>
    </row>
    <row r="1125" spans="13:13" x14ac:dyDescent="0.25">
      <c r="M1125"/>
    </row>
    <row r="1126" spans="13:13" x14ac:dyDescent="0.25">
      <c r="M1126"/>
    </row>
    <row r="1127" spans="13:13" x14ac:dyDescent="0.25">
      <c r="M1127"/>
    </row>
    <row r="1128" spans="13:13" x14ac:dyDescent="0.25">
      <c r="M1128"/>
    </row>
    <row r="1129" spans="13:13" x14ac:dyDescent="0.25">
      <c r="M1129"/>
    </row>
    <row r="1130" spans="13:13" x14ac:dyDescent="0.25">
      <c r="M1130"/>
    </row>
    <row r="1131" spans="13:13" x14ac:dyDescent="0.25">
      <c r="M1131"/>
    </row>
    <row r="1132" spans="13:13" x14ac:dyDescent="0.25">
      <c r="M1132"/>
    </row>
    <row r="1133" spans="13:13" x14ac:dyDescent="0.25">
      <c r="M1133"/>
    </row>
    <row r="1134" spans="13:13" x14ac:dyDescent="0.25">
      <c r="M1134"/>
    </row>
    <row r="1135" spans="13:13" x14ac:dyDescent="0.25">
      <c r="M1135"/>
    </row>
    <row r="1136" spans="13:13" x14ac:dyDescent="0.25">
      <c r="M1136"/>
    </row>
    <row r="1137" spans="13:13" x14ac:dyDescent="0.25">
      <c r="M1137"/>
    </row>
    <row r="1138" spans="13:13" x14ac:dyDescent="0.25">
      <c r="M1138"/>
    </row>
    <row r="1139" spans="13:13" x14ac:dyDescent="0.25">
      <c r="M1139"/>
    </row>
    <row r="1140" spans="13:13" x14ac:dyDescent="0.25">
      <c r="M1140"/>
    </row>
    <row r="1141" spans="13:13" x14ac:dyDescent="0.25">
      <c r="M1141"/>
    </row>
    <row r="1142" spans="13:13" x14ac:dyDescent="0.25">
      <c r="M1142"/>
    </row>
    <row r="1143" spans="13:13" x14ac:dyDescent="0.25">
      <c r="M1143"/>
    </row>
    <row r="1144" spans="13:13" x14ac:dyDescent="0.25">
      <c r="M1144"/>
    </row>
    <row r="1145" spans="13:13" x14ac:dyDescent="0.25">
      <c r="M1145"/>
    </row>
    <row r="1146" spans="13:13" x14ac:dyDescent="0.25">
      <c r="M1146"/>
    </row>
    <row r="1147" spans="13:13" x14ac:dyDescent="0.25">
      <c r="M1147"/>
    </row>
    <row r="1148" spans="13:13" x14ac:dyDescent="0.25">
      <c r="M1148"/>
    </row>
    <row r="1149" spans="13:13" x14ac:dyDescent="0.25">
      <c r="M1149"/>
    </row>
    <row r="1150" spans="13:13" x14ac:dyDescent="0.25">
      <c r="M1150"/>
    </row>
    <row r="1151" spans="13:13" x14ac:dyDescent="0.25">
      <c r="M1151"/>
    </row>
    <row r="1152" spans="13:13" x14ac:dyDescent="0.25">
      <c r="M1152"/>
    </row>
    <row r="1153" spans="13:13" x14ac:dyDescent="0.25">
      <c r="M1153"/>
    </row>
    <row r="1154" spans="13:13" x14ac:dyDescent="0.25">
      <c r="M1154"/>
    </row>
    <row r="1155" spans="13:13" x14ac:dyDescent="0.25">
      <c r="M1155"/>
    </row>
    <row r="1156" spans="13:13" x14ac:dyDescent="0.25">
      <c r="M1156"/>
    </row>
    <row r="1157" spans="13:13" x14ac:dyDescent="0.25">
      <c r="M1157"/>
    </row>
    <row r="1158" spans="13:13" x14ac:dyDescent="0.25">
      <c r="M1158"/>
    </row>
    <row r="1159" spans="13:13" x14ac:dyDescent="0.25">
      <c r="M1159"/>
    </row>
    <row r="1160" spans="13:13" x14ac:dyDescent="0.25">
      <c r="M1160"/>
    </row>
    <row r="1161" spans="13:13" x14ac:dyDescent="0.25">
      <c r="M1161"/>
    </row>
    <row r="1162" spans="13:13" x14ac:dyDescent="0.25">
      <c r="M1162"/>
    </row>
    <row r="1163" spans="13:13" x14ac:dyDescent="0.25">
      <c r="M1163"/>
    </row>
    <row r="1164" spans="13:13" x14ac:dyDescent="0.25">
      <c r="M1164"/>
    </row>
    <row r="1165" spans="13:13" x14ac:dyDescent="0.25">
      <c r="M1165"/>
    </row>
    <row r="1166" spans="13:13" x14ac:dyDescent="0.25">
      <c r="M1166"/>
    </row>
    <row r="1167" spans="13:13" x14ac:dyDescent="0.25">
      <c r="M1167"/>
    </row>
    <row r="1168" spans="13:13" x14ac:dyDescent="0.25">
      <c r="M1168"/>
    </row>
    <row r="1169" spans="13:13" x14ac:dyDescent="0.25">
      <c r="M1169"/>
    </row>
    <row r="1170" spans="13:13" x14ac:dyDescent="0.25">
      <c r="M1170"/>
    </row>
    <row r="1171" spans="13:13" x14ac:dyDescent="0.25">
      <c r="M1171"/>
    </row>
    <row r="1172" spans="13:13" x14ac:dyDescent="0.25">
      <c r="M1172"/>
    </row>
    <row r="1173" spans="13:13" x14ac:dyDescent="0.25">
      <c r="M1173"/>
    </row>
    <row r="1174" spans="13:13" x14ac:dyDescent="0.25">
      <c r="M1174"/>
    </row>
    <row r="1175" spans="13:13" x14ac:dyDescent="0.25">
      <c r="M1175"/>
    </row>
    <row r="1176" spans="13:13" x14ac:dyDescent="0.25">
      <c r="M1176"/>
    </row>
    <row r="1177" spans="13:13" x14ac:dyDescent="0.25">
      <c r="M1177"/>
    </row>
    <row r="1178" spans="13:13" x14ac:dyDescent="0.25">
      <c r="M1178"/>
    </row>
    <row r="1179" spans="13:13" x14ac:dyDescent="0.25">
      <c r="M1179"/>
    </row>
    <row r="1180" spans="13:13" x14ac:dyDescent="0.25">
      <c r="M1180"/>
    </row>
    <row r="1181" spans="13:13" x14ac:dyDescent="0.25">
      <c r="M1181"/>
    </row>
    <row r="1182" spans="13:13" x14ac:dyDescent="0.25">
      <c r="M1182"/>
    </row>
    <row r="1183" spans="13:13" x14ac:dyDescent="0.25">
      <c r="M1183"/>
    </row>
    <row r="1184" spans="13:13" x14ac:dyDescent="0.25">
      <c r="M1184"/>
    </row>
    <row r="1185" spans="13:13" x14ac:dyDescent="0.25">
      <c r="M1185"/>
    </row>
    <row r="1186" spans="13:13" x14ac:dyDescent="0.25">
      <c r="M1186"/>
    </row>
    <row r="1187" spans="13:13" x14ac:dyDescent="0.25">
      <c r="M1187"/>
    </row>
    <row r="1188" spans="13:13" x14ac:dyDescent="0.25">
      <c r="M1188"/>
    </row>
    <row r="1189" spans="13:13" x14ac:dyDescent="0.25">
      <c r="M1189"/>
    </row>
    <row r="1190" spans="13:13" x14ac:dyDescent="0.25">
      <c r="M1190"/>
    </row>
    <row r="1191" spans="13:13" x14ac:dyDescent="0.25">
      <c r="M1191"/>
    </row>
    <row r="1192" spans="13:13" x14ac:dyDescent="0.25">
      <c r="M1192"/>
    </row>
    <row r="1193" spans="13:13" x14ac:dyDescent="0.25">
      <c r="M1193"/>
    </row>
    <row r="1194" spans="13:13" x14ac:dyDescent="0.25">
      <c r="M1194"/>
    </row>
    <row r="1195" spans="13:13" x14ac:dyDescent="0.25">
      <c r="M1195"/>
    </row>
    <row r="1196" spans="13:13" x14ac:dyDescent="0.25">
      <c r="M1196"/>
    </row>
    <row r="1197" spans="13:13" x14ac:dyDescent="0.25">
      <c r="M1197"/>
    </row>
    <row r="1198" spans="13:13" x14ac:dyDescent="0.25">
      <c r="M1198"/>
    </row>
    <row r="1199" spans="13:13" x14ac:dyDescent="0.25">
      <c r="M1199"/>
    </row>
    <row r="1200" spans="13:13" x14ac:dyDescent="0.25">
      <c r="M1200"/>
    </row>
    <row r="1201" spans="13:13" x14ac:dyDescent="0.25">
      <c r="M1201"/>
    </row>
    <row r="1202" spans="13:13" x14ac:dyDescent="0.25">
      <c r="M1202"/>
    </row>
    <row r="1203" spans="13:13" x14ac:dyDescent="0.25">
      <c r="M1203"/>
    </row>
    <row r="1204" spans="13:13" x14ac:dyDescent="0.25">
      <c r="M1204"/>
    </row>
    <row r="1205" spans="13:13" x14ac:dyDescent="0.25">
      <c r="M1205"/>
    </row>
    <row r="1206" spans="13:13" x14ac:dyDescent="0.25">
      <c r="M1206"/>
    </row>
    <row r="1207" spans="13:13" x14ac:dyDescent="0.25">
      <c r="M1207"/>
    </row>
    <row r="1208" spans="13:13" x14ac:dyDescent="0.25">
      <c r="M1208"/>
    </row>
    <row r="1209" spans="13:13" x14ac:dyDescent="0.25">
      <c r="M1209"/>
    </row>
    <row r="1210" spans="13:13" x14ac:dyDescent="0.25">
      <c r="M1210"/>
    </row>
    <row r="1211" spans="13:13" x14ac:dyDescent="0.25">
      <c r="M1211"/>
    </row>
    <row r="1212" spans="13:13" x14ac:dyDescent="0.25">
      <c r="M1212"/>
    </row>
    <row r="1213" spans="13:13" x14ac:dyDescent="0.25">
      <c r="M1213"/>
    </row>
    <row r="1214" spans="13:13" x14ac:dyDescent="0.25">
      <c r="M1214"/>
    </row>
    <row r="1215" spans="13:13" x14ac:dyDescent="0.25">
      <c r="M1215"/>
    </row>
    <row r="1216" spans="13:13" x14ac:dyDescent="0.25">
      <c r="M1216"/>
    </row>
    <row r="1217" spans="13:13" x14ac:dyDescent="0.25">
      <c r="M1217"/>
    </row>
    <row r="1218" spans="13:13" x14ac:dyDescent="0.25">
      <c r="M1218"/>
    </row>
    <row r="1219" spans="13:13" x14ac:dyDescent="0.25">
      <c r="M1219"/>
    </row>
    <row r="1220" spans="13:13" x14ac:dyDescent="0.25">
      <c r="M1220"/>
    </row>
    <row r="1221" spans="13:13" x14ac:dyDescent="0.25">
      <c r="M1221"/>
    </row>
    <row r="1222" spans="13:13" x14ac:dyDescent="0.25">
      <c r="M1222"/>
    </row>
    <row r="1223" spans="13:13" x14ac:dyDescent="0.25">
      <c r="M1223"/>
    </row>
    <row r="1224" spans="13:13" x14ac:dyDescent="0.25">
      <c r="M1224"/>
    </row>
    <row r="1225" spans="13:13" x14ac:dyDescent="0.25">
      <c r="M1225"/>
    </row>
    <row r="1226" spans="13:13" x14ac:dyDescent="0.25">
      <c r="M1226"/>
    </row>
    <row r="1227" spans="13:13" x14ac:dyDescent="0.25">
      <c r="M1227"/>
    </row>
    <row r="1228" spans="13:13" x14ac:dyDescent="0.25">
      <c r="M1228"/>
    </row>
    <row r="1229" spans="13:13" x14ac:dyDescent="0.25">
      <c r="M1229"/>
    </row>
    <row r="1230" spans="13:13" x14ac:dyDescent="0.25">
      <c r="M1230"/>
    </row>
    <row r="1231" spans="13:13" x14ac:dyDescent="0.25">
      <c r="M1231"/>
    </row>
    <row r="1232" spans="13:13" x14ac:dyDescent="0.25">
      <c r="M1232"/>
    </row>
    <row r="1233" spans="13:13" x14ac:dyDescent="0.25">
      <c r="M1233"/>
    </row>
    <row r="1234" spans="13:13" x14ac:dyDescent="0.25">
      <c r="M1234"/>
    </row>
    <row r="1235" spans="13:13" x14ac:dyDescent="0.25">
      <c r="M1235"/>
    </row>
    <row r="1236" spans="13:13" x14ac:dyDescent="0.25">
      <c r="M1236"/>
    </row>
    <row r="1237" spans="13:13" x14ac:dyDescent="0.25">
      <c r="M1237"/>
    </row>
    <row r="1238" spans="13:13" x14ac:dyDescent="0.25">
      <c r="M1238"/>
    </row>
    <row r="1239" spans="13:13" x14ac:dyDescent="0.25">
      <c r="M1239"/>
    </row>
    <row r="1240" spans="13:13" x14ac:dyDescent="0.25">
      <c r="M1240"/>
    </row>
    <row r="1241" spans="13:13" x14ac:dyDescent="0.25">
      <c r="M1241"/>
    </row>
    <row r="1242" spans="13:13" x14ac:dyDescent="0.25">
      <c r="M1242"/>
    </row>
    <row r="1243" spans="13:13" x14ac:dyDescent="0.25">
      <c r="M1243"/>
    </row>
    <row r="1244" spans="13:13" x14ac:dyDescent="0.25">
      <c r="M1244"/>
    </row>
    <row r="1245" spans="13:13" x14ac:dyDescent="0.25">
      <c r="M1245"/>
    </row>
    <row r="1246" spans="13:13" x14ac:dyDescent="0.25">
      <c r="M1246"/>
    </row>
    <row r="1247" spans="13:13" x14ac:dyDescent="0.25">
      <c r="M1247"/>
    </row>
    <row r="1248" spans="13:13" x14ac:dyDescent="0.25">
      <c r="M1248"/>
    </row>
    <row r="1249" spans="13:13" x14ac:dyDescent="0.25">
      <c r="M1249"/>
    </row>
    <row r="1250" spans="13:13" x14ac:dyDescent="0.25">
      <c r="M1250"/>
    </row>
    <row r="1251" spans="13:13" x14ac:dyDescent="0.25">
      <c r="M1251"/>
    </row>
    <row r="1252" spans="13:13" x14ac:dyDescent="0.25">
      <c r="M1252"/>
    </row>
    <row r="1253" spans="13:13" x14ac:dyDescent="0.25">
      <c r="M1253"/>
    </row>
    <row r="1254" spans="13:13" x14ac:dyDescent="0.25">
      <c r="M1254"/>
    </row>
    <row r="1255" spans="13:13" x14ac:dyDescent="0.25">
      <c r="M1255"/>
    </row>
    <row r="1256" spans="13:13" x14ac:dyDescent="0.25">
      <c r="M1256"/>
    </row>
    <row r="1257" spans="13:13" x14ac:dyDescent="0.25">
      <c r="M1257"/>
    </row>
    <row r="1258" spans="13:13" x14ac:dyDescent="0.25">
      <c r="M1258"/>
    </row>
    <row r="1259" spans="13:13" x14ac:dyDescent="0.25">
      <c r="M1259"/>
    </row>
    <row r="1260" spans="13:13" x14ac:dyDescent="0.25">
      <c r="M1260"/>
    </row>
    <row r="1261" spans="13:13" x14ac:dyDescent="0.25">
      <c r="M1261"/>
    </row>
    <row r="1262" spans="13:13" x14ac:dyDescent="0.25">
      <c r="M1262"/>
    </row>
    <row r="1263" spans="13:13" x14ac:dyDescent="0.25">
      <c r="M1263"/>
    </row>
    <row r="1264" spans="13:13" x14ac:dyDescent="0.25">
      <c r="M1264"/>
    </row>
    <row r="1265" spans="13:13" x14ac:dyDescent="0.25">
      <c r="M1265"/>
    </row>
    <row r="1266" spans="13:13" x14ac:dyDescent="0.25">
      <c r="M1266"/>
    </row>
    <row r="1267" spans="13:13" x14ac:dyDescent="0.25">
      <c r="M1267"/>
    </row>
    <row r="1268" spans="13:13" x14ac:dyDescent="0.25">
      <c r="M1268"/>
    </row>
    <row r="1269" spans="13:13" x14ac:dyDescent="0.25">
      <c r="M1269"/>
    </row>
    <row r="1270" spans="13:13" x14ac:dyDescent="0.25">
      <c r="M1270"/>
    </row>
    <row r="1271" spans="13:13" x14ac:dyDescent="0.25">
      <c r="M1271"/>
    </row>
    <row r="1272" spans="13:13" x14ac:dyDescent="0.25">
      <c r="M1272"/>
    </row>
    <row r="1273" spans="13:13" x14ac:dyDescent="0.25">
      <c r="M1273"/>
    </row>
    <row r="1274" spans="13:13" x14ac:dyDescent="0.25">
      <c r="M1274"/>
    </row>
    <row r="1275" spans="13:13" x14ac:dyDescent="0.25">
      <c r="M1275"/>
    </row>
    <row r="1276" spans="13:13" x14ac:dyDescent="0.25">
      <c r="M1276"/>
    </row>
    <row r="1277" spans="13:13" x14ac:dyDescent="0.25">
      <c r="M1277"/>
    </row>
    <row r="1278" spans="13:13" x14ac:dyDescent="0.25">
      <c r="M1278"/>
    </row>
    <row r="1279" spans="13:13" x14ac:dyDescent="0.25">
      <c r="M1279"/>
    </row>
    <row r="1280" spans="13:13" x14ac:dyDescent="0.25">
      <c r="M1280"/>
    </row>
    <row r="1281" spans="13:13" x14ac:dyDescent="0.25">
      <c r="M1281"/>
    </row>
    <row r="1282" spans="13:13" x14ac:dyDescent="0.25">
      <c r="M1282"/>
    </row>
    <row r="1283" spans="13:13" x14ac:dyDescent="0.25">
      <c r="M1283"/>
    </row>
    <row r="1284" spans="13:13" x14ac:dyDescent="0.25">
      <c r="M1284"/>
    </row>
    <row r="1285" spans="13:13" x14ac:dyDescent="0.25">
      <c r="M1285"/>
    </row>
    <row r="1286" spans="13:13" x14ac:dyDescent="0.25">
      <c r="M1286"/>
    </row>
    <row r="1287" spans="13:13" x14ac:dyDescent="0.25">
      <c r="M1287"/>
    </row>
    <row r="1288" spans="13:13" x14ac:dyDescent="0.25">
      <c r="M1288"/>
    </row>
    <row r="1289" spans="13:13" x14ac:dyDescent="0.25">
      <c r="M1289"/>
    </row>
    <row r="1290" spans="13:13" x14ac:dyDescent="0.25">
      <c r="M1290"/>
    </row>
    <row r="1291" spans="13:13" x14ac:dyDescent="0.25">
      <c r="M1291"/>
    </row>
    <row r="1292" spans="13:13" x14ac:dyDescent="0.25">
      <c r="M1292"/>
    </row>
    <row r="1293" spans="13:13" x14ac:dyDescent="0.25">
      <c r="M1293"/>
    </row>
    <row r="1294" spans="13:13" x14ac:dyDescent="0.25">
      <c r="M1294"/>
    </row>
    <row r="1295" spans="13:13" x14ac:dyDescent="0.25">
      <c r="M1295"/>
    </row>
    <row r="1296" spans="13:13" x14ac:dyDescent="0.25">
      <c r="M1296"/>
    </row>
    <row r="1297" spans="13:13" x14ac:dyDescent="0.25">
      <c r="M1297"/>
    </row>
    <row r="1298" spans="13:13" x14ac:dyDescent="0.25">
      <c r="M1298"/>
    </row>
    <row r="1299" spans="13:13" x14ac:dyDescent="0.25">
      <c r="M1299"/>
    </row>
    <row r="1300" spans="13:13" x14ac:dyDescent="0.25">
      <c r="M1300"/>
    </row>
    <row r="1301" spans="13:13" x14ac:dyDescent="0.25">
      <c r="M1301"/>
    </row>
    <row r="1302" spans="13:13" x14ac:dyDescent="0.25">
      <c r="M1302"/>
    </row>
    <row r="1303" spans="13:13" x14ac:dyDescent="0.25">
      <c r="M1303"/>
    </row>
    <row r="1304" spans="13:13" x14ac:dyDescent="0.25">
      <c r="M1304"/>
    </row>
    <row r="1305" spans="13:13" x14ac:dyDescent="0.25">
      <c r="M1305"/>
    </row>
    <row r="1306" spans="13:13" x14ac:dyDescent="0.25">
      <c r="M1306"/>
    </row>
    <row r="1307" spans="13:13" x14ac:dyDescent="0.25">
      <c r="M1307"/>
    </row>
    <row r="1308" spans="13:13" x14ac:dyDescent="0.25">
      <c r="M1308"/>
    </row>
    <row r="1309" spans="13:13" x14ac:dyDescent="0.25">
      <c r="M1309"/>
    </row>
    <row r="1310" spans="13:13" x14ac:dyDescent="0.25">
      <c r="M1310"/>
    </row>
    <row r="1311" spans="13:13" x14ac:dyDescent="0.25">
      <c r="M1311"/>
    </row>
    <row r="1312" spans="13:13" x14ac:dyDescent="0.25">
      <c r="M1312"/>
    </row>
    <row r="1313" spans="13:13" x14ac:dyDescent="0.25">
      <c r="M1313"/>
    </row>
    <row r="1314" spans="13:13" x14ac:dyDescent="0.25">
      <c r="M1314"/>
    </row>
    <row r="1315" spans="13:13" x14ac:dyDescent="0.25">
      <c r="M1315"/>
    </row>
    <row r="1316" spans="13:13" x14ac:dyDescent="0.25">
      <c r="M1316"/>
    </row>
    <row r="1317" spans="13:13" x14ac:dyDescent="0.25">
      <c r="M1317"/>
    </row>
    <row r="1318" spans="13:13" x14ac:dyDescent="0.25">
      <c r="M1318"/>
    </row>
    <row r="1319" spans="13:13" x14ac:dyDescent="0.25">
      <c r="M1319"/>
    </row>
    <row r="1320" spans="13:13" x14ac:dyDescent="0.25">
      <c r="M1320"/>
    </row>
    <row r="1321" spans="13:13" x14ac:dyDescent="0.25">
      <c r="M1321"/>
    </row>
    <row r="1322" spans="13:13" x14ac:dyDescent="0.25">
      <c r="M1322"/>
    </row>
    <row r="1323" spans="13:13" x14ac:dyDescent="0.25">
      <c r="M1323"/>
    </row>
    <row r="1324" spans="13:13" x14ac:dyDescent="0.25">
      <c r="M1324"/>
    </row>
    <row r="1325" spans="13:13" x14ac:dyDescent="0.25">
      <c r="M1325"/>
    </row>
    <row r="1326" spans="13:13" x14ac:dyDescent="0.25">
      <c r="M1326"/>
    </row>
    <row r="1327" spans="13:13" x14ac:dyDescent="0.25">
      <c r="M1327"/>
    </row>
    <row r="1328" spans="13:13" x14ac:dyDescent="0.25">
      <c r="M1328"/>
    </row>
    <row r="1329" spans="13:13" x14ac:dyDescent="0.25">
      <c r="M1329"/>
    </row>
    <row r="1330" spans="13:13" x14ac:dyDescent="0.25">
      <c r="M1330"/>
    </row>
    <row r="1331" spans="13:13" x14ac:dyDescent="0.25">
      <c r="M1331"/>
    </row>
    <row r="1332" spans="13:13" x14ac:dyDescent="0.25">
      <c r="M1332"/>
    </row>
    <row r="1333" spans="13:13" x14ac:dyDescent="0.25">
      <c r="M1333"/>
    </row>
    <row r="1334" spans="13:13" x14ac:dyDescent="0.25">
      <c r="M1334"/>
    </row>
    <row r="1335" spans="13:13" x14ac:dyDescent="0.25">
      <c r="M1335"/>
    </row>
    <row r="1336" spans="13:13" x14ac:dyDescent="0.25">
      <c r="M1336"/>
    </row>
    <row r="1337" spans="13:13" x14ac:dyDescent="0.25">
      <c r="M1337"/>
    </row>
    <row r="1338" spans="13:13" x14ac:dyDescent="0.25">
      <c r="M1338"/>
    </row>
    <row r="1339" spans="13:13" x14ac:dyDescent="0.25">
      <c r="M1339"/>
    </row>
    <row r="1340" spans="13:13" x14ac:dyDescent="0.25">
      <c r="M1340"/>
    </row>
    <row r="1341" spans="13:13" x14ac:dyDescent="0.25">
      <c r="M1341"/>
    </row>
    <row r="1342" spans="13:13" x14ac:dyDescent="0.25">
      <c r="M1342"/>
    </row>
    <row r="1343" spans="13:13" x14ac:dyDescent="0.25">
      <c r="M1343"/>
    </row>
    <row r="1344" spans="13:13" x14ac:dyDescent="0.25">
      <c r="M1344"/>
    </row>
    <row r="1345" spans="13:13" x14ac:dyDescent="0.25">
      <c r="M1345"/>
    </row>
    <row r="1346" spans="13:13" x14ac:dyDescent="0.25">
      <c r="M1346"/>
    </row>
    <row r="1347" spans="13:13" x14ac:dyDescent="0.25">
      <c r="M1347"/>
    </row>
    <row r="1348" spans="13:13" x14ac:dyDescent="0.25">
      <c r="M1348"/>
    </row>
    <row r="1349" spans="13:13" x14ac:dyDescent="0.25">
      <c r="M1349"/>
    </row>
    <row r="1350" spans="13:13" x14ac:dyDescent="0.25">
      <c r="M1350"/>
    </row>
    <row r="1351" spans="13:13" x14ac:dyDescent="0.25">
      <c r="M1351"/>
    </row>
    <row r="1352" spans="13:13" x14ac:dyDescent="0.25">
      <c r="M1352"/>
    </row>
    <row r="1353" spans="13:13" x14ac:dyDescent="0.25">
      <c r="M1353"/>
    </row>
    <row r="1354" spans="13:13" x14ac:dyDescent="0.25">
      <c r="M1354"/>
    </row>
    <row r="1355" spans="13:13" x14ac:dyDescent="0.25">
      <c r="M1355"/>
    </row>
    <row r="1356" spans="13:13" x14ac:dyDescent="0.25">
      <c r="M1356"/>
    </row>
    <row r="1357" spans="13:13" x14ac:dyDescent="0.25">
      <c r="M1357"/>
    </row>
    <row r="1358" spans="13:13" x14ac:dyDescent="0.25">
      <c r="M1358"/>
    </row>
    <row r="1359" spans="13:13" x14ac:dyDescent="0.25">
      <c r="M1359"/>
    </row>
    <row r="1360" spans="13:13" x14ac:dyDescent="0.25">
      <c r="M1360"/>
    </row>
    <row r="1361" spans="13:13" x14ac:dyDescent="0.25">
      <c r="M1361"/>
    </row>
    <row r="1362" spans="13:13" x14ac:dyDescent="0.25">
      <c r="M1362"/>
    </row>
    <row r="1363" spans="13:13" x14ac:dyDescent="0.25">
      <c r="M1363"/>
    </row>
    <row r="1364" spans="13:13" x14ac:dyDescent="0.25">
      <c r="M1364"/>
    </row>
    <row r="1365" spans="13:13" x14ac:dyDescent="0.25">
      <c r="M1365"/>
    </row>
    <row r="1366" spans="13:13" x14ac:dyDescent="0.25">
      <c r="M1366"/>
    </row>
    <row r="1367" spans="13:13" x14ac:dyDescent="0.25">
      <c r="M1367"/>
    </row>
    <row r="1368" spans="13:13" x14ac:dyDescent="0.25">
      <c r="M1368"/>
    </row>
    <row r="1369" spans="13:13" x14ac:dyDescent="0.25">
      <c r="M1369"/>
    </row>
    <row r="1370" spans="13:13" x14ac:dyDescent="0.25">
      <c r="M1370"/>
    </row>
    <row r="1371" spans="13:13" x14ac:dyDescent="0.25">
      <c r="M1371"/>
    </row>
    <row r="1372" spans="13:13" x14ac:dyDescent="0.25">
      <c r="M1372"/>
    </row>
    <row r="1373" spans="13:13" x14ac:dyDescent="0.25">
      <c r="M1373"/>
    </row>
    <row r="1374" spans="13:13" x14ac:dyDescent="0.25">
      <c r="M1374"/>
    </row>
    <row r="1375" spans="13:13" x14ac:dyDescent="0.25">
      <c r="M1375"/>
    </row>
  </sheetData>
  <mergeCells count="12">
    <mergeCell ref="B8:N8"/>
    <mergeCell ref="B9:N9"/>
    <mergeCell ref="L602:N602"/>
    <mergeCell ref="B604:D604"/>
    <mergeCell ref="G604:H604"/>
    <mergeCell ref="L604:N604"/>
    <mergeCell ref="B7:N7"/>
    <mergeCell ref="B1:N1"/>
    <mergeCell ref="B2:N2"/>
    <mergeCell ref="B3:N3"/>
    <mergeCell ref="B4:N4"/>
    <mergeCell ref="B5:N5"/>
  </mergeCells>
  <pageMargins left="0.70866141732283472" right="0.70866141732283472" top="0.36" bottom="0.38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Material Gastable Marzo 2025</vt:lpstr>
      <vt:lpstr>Hoja1</vt:lpstr>
      <vt:lpstr>'Material Gastable Marzo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7</dc:creator>
  <cp:lastModifiedBy>Alfredo Abel</cp:lastModifiedBy>
  <cp:lastPrinted>2025-05-19T15:09:51Z</cp:lastPrinted>
  <dcterms:created xsi:type="dcterms:W3CDTF">2015-06-05T18:19:34Z</dcterms:created>
  <dcterms:modified xsi:type="dcterms:W3CDTF">2025-05-19T15:10:24Z</dcterms:modified>
</cp:coreProperties>
</file>