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10 OCTUBRE 2024 web\"/>
    </mc:Choice>
  </mc:AlternateContent>
  <xr:revisionPtr revIDLastSave="0" documentId="13_ncr:1_{7F04F89E-DBC2-458D-83ED-86B1EE6F635F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ución Octubre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3" l="1"/>
  <c r="M53" i="3"/>
  <c r="M27" i="3"/>
  <c r="M17" i="3"/>
  <c r="M11" i="3"/>
  <c r="B17" i="3"/>
  <c r="B53" i="3"/>
  <c r="B27" i="3"/>
  <c r="B11" i="3"/>
  <c r="B75" i="3" l="1"/>
  <c r="C33" i="3"/>
  <c r="O11" i="3"/>
  <c r="N11" i="3" l="1"/>
  <c r="L11" i="3" l="1"/>
  <c r="K11" i="3"/>
  <c r="J11" i="3" l="1"/>
  <c r="I11" i="3"/>
  <c r="H11" i="3"/>
  <c r="G11" i="3"/>
  <c r="F11" i="3" l="1"/>
  <c r="G17" i="3" l="1"/>
  <c r="H17" i="3"/>
  <c r="I17" i="3"/>
  <c r="J17" i="3"/>
  <c r="K17" i="3"/>
  <c r="L17" i="3"/>
  <c r="N17" i="3"/>
  <c r="O17" i="3"/>
  <c r="P17" i="3"/>
  <c r="P11" i="3" s="1"/>
  <c r="F17" i="3"/>
  <c r="G27" i="3"/>
  <c r="H27" i="3"/>
  <c r="I27" i="3"/>
  <c r="J27" i="3"/>
  <c r="K27" i="3"/>
  <c r="L27" i="3"/>
  <c r="N27" i="3"/>
  <c r="O27" i="3"/>
  <c r="P27" i="3"/>
  <c r="B78" i="3" l="1"/>
  <c r="B84" i="3" l="1"/>
  <c r="B81" i="3"/>
  <c r="B71" i="3"/>
  <c r="B68" i="3"/>
  <c r="B63" i="3"/>
  <c r="B45" i="3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1" i="3"/>
  <c r="D60" i="3"/>
  <c r="D59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88" i="3" l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<sst xmlns="http://schemas.openxmlformats.org/spreadsheetml/2006/main" count="124" uniqueCount="123">
  <si>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</si>
  <si>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</si>
  <si>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</si>
  <si>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</si>
  <si>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</si>
  <si>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</si>
  <si>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</si>
  <si>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</si>
  <si>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</si>
  <si>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</si>
  <si>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</si>
  <si>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</si>
  <si>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</si>
  <si>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</si>
  <si>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</si>
  <si>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</si>
  <si>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</si>
  <si>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</si>
  <si>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</si>
  <si>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</si>
  <si>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</si>
  <si>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</si>
  <si>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</si>
  <si>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</si>
  <si>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</si>
  <si>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</si>
  <si>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</si>
  <si>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</si>
  <si>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</si>
  <si>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</si>
  <si>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</si>
  <si>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</si>
  <si>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</si>
  <si>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</si>
  <si>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</si>
  <si>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</si>
  <si>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</si>
  <si>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</si>
  <si>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</si>
  <si>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</si>
  <si>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</si>
  <si>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</si>
  <si>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</si>
  <si>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</si>
  <si>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</si>
  <si>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</si>
  <si>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</si>
  <si>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</si>
  <si>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</si>
  <si>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</si>
  <si>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</si>
  <si>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</si>
  <si>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</si>
  <si>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</si>
  <si>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</si>
  <si>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</si>
  <si>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</si>
  <si>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</si>
  <si>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</si>
  <si>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</si>
  <si>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</si>
  <si>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</si>
  <si>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</si>
  <si>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</si>
  <si>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</si>
  <si>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</si>
  <si>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</si>
  <si>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</si>
  <si>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</si>
  <si>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</si>
  <si>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</si>
  <si>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</si>
  <si>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</si>
  <si>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</si>
  <si>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</si>
  <si>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</si>
  <si>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</si>
  <si>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</si>
  <si>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</si>
  <si>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</si>
  <si>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</si>
  <si>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</si>
  <si>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</si>
  <si>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</si>
  <si>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</si>
  <si>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</si>
  <si>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</si>
  <si>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</si>
  <si>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</si>
  <si>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</si>
  <si>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</si>
  <si>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</si>
  <si>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</si>
  <si>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</si>
  <si>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</si>
  <si>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</si>
  <si>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</si>
  <si>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</si>
  <si>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</si>
  <si>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</si>
  <si>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</si>
  <si>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</si>
  <si>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</si>
  <si>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</si>
  <si>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</si>
  <si>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</si>
  <si>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</si>
  <si>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</si>
  <si>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</si>
  <si>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</si>
  <si>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</si>
  <si>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</si>
  <si>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2024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</si>
  <si>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</si>
  <si>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</si>
  <si>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</si>
  <si>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MARTINEZ</t>
  </si>
  <si>
    <t>Mayor General (SP), P.N.</t>
  </si>
  <si>
    <t>Presidente del Consejo Nacional de Drogas</t>
  </si>
  <si>
    <t>Autorizado por:</t>
  </si>
  <si>
    <t>Fuente: Reportes SIGEF al 31 de octubre 2024</t>
  </si>
  <si>
    <t>Fecha de registro: hasta el 01 de noviembre 2024</t>
  </si>
  <si>
    <t>Fecha de imputación: al 31 de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</si>
</sst>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43" fontId="1" fillId="0" borderId="0" xfId="1" applyFont="1" applyFill="1" applyAlignment="1">
      <alignment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0" fillId="7" borderId="0" xfId="0" applyFill="1"/>
    <xf numFmtId="43" fontId="4" fillId="4" borderId="0" xfId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3" fontId="1" fillId="4" borderId="1" xfId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567206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8"/>
  <sheetViews>
    <sheetView showGridLines="0" tabSelected="1" zoomScaleNormal="100" workbookViewId="0">
      <selection activeCell="B26" sqref="B26"/>
    </sheetView>
  </sheetViews>
  <sheetFormatPr baseColWidth="10" defaultColWidth="9.140625" defaultRowHeight="15" x14ac:dyDescent="0.25"/>
  <cols>
    <col min="1" max="1" width="33.42578125" customWidth="1"/>
    <col min="2" max="2" width="16.85546875" customWidth="1"/>
    <col min="3" max="3" width="10.85546875" customWidth="1"/>
    <col min="4" max="4" width="14.85546875" customWidth="1"/>
    <col min="5" max="5" width="17.5703125" customWidth="1"/>
    <col min="6" max="6" width="15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64" customWidth="1"/>
    <col min="14" max="14" width="14.42578125" customWidth="1"/>
    <col min="15" max="15" width="12.1406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71" t="s">
        <v>97</v>
      </c>
      <c r="B1" s="71"/>
      <c r="C1" s="71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R1" s="7"/>
    </row>
    <row r="2" spans="1:29" ht="18.75" x14ac:dyDescent="0.25">
      <c r="A2" s="72" t="s">
        <v>98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R2" s="12"/>
    </row>
    <row r="3" spans="1:29" ht="18.75" customHeight="1" x14ac:dyDescent="0.25">
      <c r="A3" s="75" t="s">
        <v>106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R3" s="12"/>
    </row>
    <row r="4" spans="1:29" ht="18.75" customHeight="1" x14ac:dyDescent="0.25">
      <c r="A4" s="76" t="s">
        <v>107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R4" s="12"/>
    </row>
    <row r="5" spans="1:29" ht="15.75" x14ac:dyDescent="0.25">
      <c r="A5" s="73" t="s">
        <v>112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R5" s="12" t="s">
        <v>92</v>
      </c>
    </row>
    <row r="6" spans="1:29" ht="15.75" x14ac:dyDescent="0.25">
      <c r="A6" s="73" t="s">
        <v>95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R6" s="12" t="s">
        <v>91</v>
      </c>
    </row>
    <row r="7" spans="1:29" x14ac:dyDescent="0.25">
      <c r="A7" s="74" t="s">
        <v>36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R7" s="12" t="s">
        <v>93</v>
      </c>
    </row>
    <row r="8" spans="1:29" x14ac:dyDescent="0.25">
      <c r="E8" s="68" t="s">
        <v>110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8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8"/>
      <c r="M10" s="67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184591602</v>
      </c>
      <c r="C11" s="3"/>
      <c r="D11" s="49">
        <f>SUM(D12:D16)</f>
        <v>142968978.22</v>
      </c>
      <c r="E11" s="14">
        <f t="shared" ref="E11" si="1">SUM(E12:E16)</f>
        <v>12372665.09</v>
      </c>
      <c r="F11" s="14">
        <f t="shared" ref="F11:K11" si="2">+F12+F13+F16</f>
        <v>12361823.619999999</v>
      </c>
      <c r="G11" s="14">
        <f t="shared" si="2"/>
        <v>12842983.9</v>
      </c>
      <c r="H11" s="14">
        <f t="shared" si="2"/>
        <v>12399555.969999999</v>
      </c>
      <c r="I11" s="14">
        <f t="shared" si="2"/>
        <v>12332328.369999999</v>
      </c>
      <c r="J11" s="14">
        <f t="shared" si="2"/>
        <v>21705625.810000002</v>
      </c>
      <c r="K11" s="14">
        <f t="shared" si="2"/>
        <v>13981400.23</v>
      </c>
      <c r="L11" s="39">
        <f>+L12+L13+L16</f>
        <v>11373690.789999999</v>
      </c>
      <c r="M11" s="39">
        <f>+M12+M13+M16</f>
        <v>11645202.17</v>
      </c>
      <c r="N11" s="14">
        <f>+N12+N13+N16</f>
        <v>21953702.27</v>
      </c>
      <c r="O11" s="14">
        <f>+O12+O13+O16</f>
        <v>0</v>
      </c>
      <c r="P11" s="20">
        <f t="shared" ref="P11" si="3">SUM(P12:P20)</f>
        <v>0</v>
      </c>
      <c r="T11" s="16"/>
    </row>
    <row r="12" spans="1:29" x14ac:dyDescent="0.25">
      <c r="A12" s="6" t="s">
        <v>3</v>
      </c>
      <c r="B12" s="29">
        <v>124739199</v>
      </c>
      <c r="C12" s="30">
        <v>0</v>
      </c>
      <c r="D12" s="29">
        <v>91156675.359999999</v>
      </c>
      <c r="E12" s="29">
        <v>9172041.9499999993</v>
      </c>
      <c r="F12" s="29">
        <v>9145208.6199999992</v>
      </c>
      <c r="G12" s="29">
        <v>9650066.9000000004</v>
      </c>
      <c r="H12" s="29">
        <v>9210636.9499999993</v>
      </c>
      <c r="I12" s="29">
        <v>9166636.9499999993</v>
      </c>
      <c r="J12" s="29">
        <v>9967133.1500000004</v>
      </c>
      <c r="K12" s="36">
        <v>8596438.6099999994</v>
      </c>
      <c r="L12" s="40">
        <v>8402381.9499999993</v>
      </c>
      <c r="M12" s="40">
        <v>8631988.4299999997</v>
      </c>
      <c r="N12" s="36">
        <v>9214141.8499999996</v>
      </c>
      <c r="O12" s="30">
        <v>0</v>
      </c>
      <c r="P12" s="19">
        <v>0</v>
      </c>
      <c r="R12" s="17"/>
    </row>
    <row r="13" spans="1:29" x14ac:dyDescent="0.25">
      <c r="A13" s="6" t="s">
        <v>4</v>
      </c>
      <c r="B13" s="29">
        <v>42648567</v>
      </c>
      <c r="C13" s="30">
        <v>0</v>
      </c>
      <c r="D13" s="29">
        <v>38314268.130000003</v>
      </c>
      <c r="E13" s="29">
        <v>1809005.33</v>
      </c>
      <c r="F13" s="29">
        <v>1828640.33</v>
      </c>
      <c r="G13" s="30">
        <v>1825940.33</v>
      </c>
      <c r="H13" s="29">
        <v>1790940.33</v>
      </c>
      <c r="I13" s="29">
        <v>1774440.33</v>
      </c>
      <c r="J13" s="29">
        <v>10324295.08</v>
      </c>
      <c r="K13" s="36">
        <v>4081063.33</v>
      </c>
      <c r="L13" s="41">
        <v>1697440.33</v>
      </c>
      <c r="M13" s="40">
        <v>1726090.33</v>
      </c>
      <c r="N13" s="36">
        <v>11456412.41</v>
      </c>
      <c r="O13" s="30">
        <v>0</v>
      </c>
      <c r="P13" s="19">
        <v>0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2">
        <v>0</v>
      </c>
      <c r="M14" s="40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2">
        <v>0</v>
      </c>
      <c r="M15" s="40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17203836</v>
      </c>
      <c r="C16" s="30">
        <v>0</v>
      </c>
      <c r="D16" s="29">
        <v>13498034.73</v>
      </c>
      <c r="E16" s="29">
        <v>1391617.81</v>
      </c>
      <c r="F16" s="29">
        <v>1387974.67</v>
      </c>
      <c r="G16" s="29">
        <v>1366976.67</v>
      </c>
      <c r="H16" s="29">
        <v>1397978.69</v>
      </c>
      <c r="I16" s="29">
        <v>1391251.09</v>
      </c>
      <c r="J16" s="29">
        <v>1414197.58</v>
      </c>
      <c r="K16" s="36">
        <v>1303898.29</v>
      </c>
      <c r="L16" s="40">
        <v>1273868.51</v>
      </c>
      <c r="M16" s="40">
        <v>1287123.4099999999</v>
      </c>
      <c r="N16" s="36">
        <v>1283148.01</v>
      </c>
      <c r="O16" s="30">
        <v>0</v>
      </c>
      <c r="P16" s="19">
        <v>0</v>
      </c>
    </row>
    <row r="17" spans="1:17" x14ac:dyDescent="0.25">
      <c r="A17" s="3" t="s">
        <v>7</v>
      </c>
      <c r="B17" s="54">
        <f>SUM(B18:B26)</f>
        <v>28651768</v>
      </c>
      <c r="C17" s="55"/>
      <c r="D17" s="49">
        <f>SUM(D18:D26)</f>
        <v>17547726.32</v>
      </c>
      <c r="E17" s="14">
        <f>SUM(E18:E26)</f>
        <v>516544.88</v>
      </c>
      <c r="F17" s="14">
        <f>SUM(F18:F26)</f>
        <v>2520717.13</v>
      </c>
      <c r="G17" s="14">
        <f t="shared" ref="G17:P17" si="4">SUM(G18:G26)</f>
        <v>2033327.66</v>
      </c>
      <c r="H17" s="14">
        <f t="shared" si="4"/>
        <v>1899534.96</v>
      </c>
      <c r="I17" s="14">
        <f t="shared" si="4"/>
        <v>1485441.83</v>
      </c>
      <c r="J17" s="14">
        <f t="shared" si="4"/>
        <v>1985682.73</v>
      </c>
      <c r="K17" s="14">
        <f t="shared" si="4"/>
        <v>1803546.47</v>
      </c>
      <c r="L17" s="39">
        <f t="shared" si="4"/>
        <v>952488.24</v>
      </c>
      <c r="M17" s="39">
        <f t="shared" si="4"/>
        <v>1346284.29</v>
      </c>
      <c r="N17" s="20">
        <f t="shared" si="4"/>
        <v>2999204.33</v>
      </c>
      <c r="O17" s="14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29">
        <v>17390800</v>
      </c>
      <c r="C18" s="30">
        <v>0</v>
      </c>
      <c r="D18" s="29">
        <v>11347073.550000001</v>
      </c>
      <c r="E18" s="29">
        <v>516544.88</v>
      </c>
      <c r="F18" s="29">
        <v>2047432.66</v>
      </c>
      <c r="G18" s="29">
        <v>496443.03</v>
      </c>
      <c r="H18" s="29">
        <v>1440250.72</v>
      </c>
      <c r="I18" s="29">
        <v>1406441.83</v>
      </c>
      <c r="J18" s="29">
        <v>434672.54</v>
      </c>
      <c r="K18" s="36">
        <v>1488561.47</v>
      </c>
      <c r="L18" s="40">
        <v>530252.48</v>
      </c>
      <c r="M18" s="40">
        <v>523022.29</v>
      </c>
      <c r="N18" s="36">
        <v>2458498.0499999998</v>
      </c>
      <c r="O18" s="30">
        <v>0</v>
      </c>
      <c r="P18" s="19">
        <v>0</v>
      </c>
    </row>
    <row r="19" spans="1:17" ht="30" x14ac:dyDescent="0.25">
      <c r="A19" s="6" t="s">
        <v>9</v>
      </c>
      <c r="B19" s="29">
        <v>1273262</v>
      </c>
      <c r="C19" s="30">
        <v>0</v>
      </c>
      <c r="D19" s="29">
        <v>48262</v>
      </c>
      <c r="E19" s="19">
        <v>0</v>
      </c>
      <c r="F19" s="19">
        <v>0</v>
      </c>
      <c r="G19" s="19">
        <v>0</v>
      </c>
      <c r="H19" s="18">
        <v>48262</v>
      </c>
      <c r="I19" s="19">
        <v>0</v>
      </c>
      <c r="J19" s="19">
        <v>0</v>
      </c>
      <c r="K19" s="19">
        <v>0</v>
      </c>
      <c r="L19" s="43"/>
      <c r="M19" s="40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3">
        <v>0</v>
      </c>
      <c r="M20" s="40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>
        <v>101180</v>
      </c>
      <c r="C21" s="32">
        <v>0</v>
      </c>
      <c r="D21" s="32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43">
        <v>0</v>
      </c>
      <c r="M21" s="40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1388720</v>
      </c>
      <c r="C22" s="32">
        <v>0</v>
      </c>
      <c r="D22" s="27">
        <v>844500</v>
      </c>
      <c r="E22" s="19">
        <v>0</v>
      </c>
      <c r="F22" s="18">
        <v>30000</v>
      </c>
      <c r="G22" s="18">
        <v>120000</v>
      </c>
      <c r="H22" s="18">
        <v>82000</v>
      </c>
      <c r="I22" s="18">
        <v>20000</v>
      </c>
      <c r="J22" s="18">
        <v>90000</v>
      </c>
      <c r="K22" s="28">
        <v>84000</v>
      </c>
      <c r="L22" s="43">
        <v>61000</v>
      </c>
      <c r="M22" s="40">
        <v>332500</v>
      </c>
      <c r="N22" s="19">
        <v>25000</v>
      </c>
      <c r="O22" s="19">
        <v>0</v>
      </c>
      <c r="P22" s="19">
        <v>0</v>
      </c>
    </row>
    <row r="23" spans="1:17" x14ac:dyDescent="0.25">
      <c r="A23" s="6" t="s">
        <v>13</v>
      </c>
      <c r="B23" s="27">
        <v>2973812</v>
      </c>
      <c r="C23" s="32">
        <v>0</v>
      </c>
      <c r="D23" s="27">
        <v>2909500.65</v>
      </c>
      <c r="E23" s="19">
        <v>0</v>
      </c>
      <c r="F23" s="18">
        <v>443284.47</v>
      </c>
      <c r="G23" s="19">
        <v>1298884.6299999999</v>
      </c>
      <c r="H23" s="18">
        <v>221642.23999999999</v>
      </c>
      <c r="I23" s="19">
        <v>0</v>
      </c>
      <c r="J23" s="18">
        <v>429982.83</v>
      </c>
      <c r="K23" s="19">
        <v>0</v>
      </c>
      <c r="L23" s="42">
        <v>0</v>
      </c>
      <c r="M23" s="40">
        <v>0</v>
      </c>
      <c r="N23" s="19">
        <v>515706.28</v>
      </c>
      <c r="O23" s="19">
        <v>0</v>
      </c>
      <c r="P23" s="19">
        <v>0</v>
      </c>
    </row>
    <row r="24" spans="1:17" ht="60" x14ac:dyDescent="0.25">
      <c r="A24" s="6" t="s">
        <v>14</v>
      </c>
      <c r="B24" s="27">
        <v>2241456</v>
      </c>
      <c r="C24" s="32">
        <v>0</v>
      </c>
      <c r="D24" s="27">
        <v>1253300.42</v>
      </c>
      <c r="E24" s="19">
        <v>0</v>
      </c>
      <c r="F24" s="19">
        <v>0</v>
      </c>
      <c r="G24" s="19">
        <v>0</v>
      </c>
      <c r="H24" s="18">
        <v>107380</v>
      </c>
      <c r="I24" s="19">
        <v>0</v>
      </c>
      <c r="J24" s="18">
        <v>832787.36</v>
      </c>
      <c r="K24" s="28">
        <v>53985</v>
      </c>
      <c r="L24" s="43">
        <v>62206.06</v>
      </c>
      <c r="M24" s="40">
        <v>196942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27">
        <v>2147798</v>
      </c>
      <c r="C25" s="32">
        <v>0</v>
      </c>
      <c r="D25" s="27">
        <v>577020</v>
      </c>
      <c r="E25" s="19">
        <v>0</v>
      </c>
      <c r="F25" s="19">
        <v>0</v>
      </c>
      <c r="G25" s="18">
        <v>118000</v>
      </c>
      <c r="H25" s="19">
        <v>0</v>
      </c>
      <c r="I25" s="18">
        <v>59000</v>
      </c>
      <c r="J25" s="19">
        <v>0</v>
      </c>
      <c r="K25" s="28">
        <v>177000</v>
      </c>
      <c r="L25" s="42">
        <v>0</v>
      </c>
      <c r="M25" s="40">
        <v>223020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27">
        <v>1134740</v>
      </c>
      <c r="C26" s="32">
        <v>0</v>
      </c>
      <c r="D26" s="27">
        <v>568069.69999999995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8">
        <v>198240</v>
      </c>
      <c r="K26" s="19">
        <v>0</v>
      </c>
      <c r="L26" s="43">
        <v>299029.7</v>
      </c>
      <c r="M26" s="40">
        <v>70800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56">
        <f>SUM(B28:B36)</f>
        <v>13368500</v>
      </c>
      <c r="C27" s="32">
        <v>0</v>
      </c>
      <c r="D27" s="50">
        <f>SUM(D28:D36)</f>
        <v>7240858.3699999992</v>
      </c>
      <c r="E27" s="34">
        <f>SUM(E28:E36)</f>
        <v>0</v>
      </c>
      <c r="F27" s="34">
        <f t="shared" ref="F27:P27" si="5">SUM(F28:F36)</f>
        <v>0</v>
      </c>
      <c r="G27" s="34">
        <f t="shared" si="5"/>
        <v>1250000</v>
      </c>
      <c r="H27" s="34">
        <f t="shared" si="5"/>
        <v>1789188.38</v>
      </c>
      <c r="I27" s="34">
        <f t="shared" si="5"/>
        <v>836125.85</v>
      </c>
      <c r="J27" s="34">
        <f t="shared" si="5"/>
        <v>513972.5</v>
      </c>
      <c r="K27" s="34">
        <f t="shared" si="5"/>
        <v>351000</v>
      </c>
      <c r="L27" s="44">
        <f t="shared" si="5"/>
        <v>1191293</v>
      </c>
      <c r="M27" s="44">
        <f t="shared" si="5"/>
        <v>958278.64</v>
      </c>
      <c r="N27" s="34">
        <f t="shared" si="5"/>
        <v>351000</v>
      </c>
      <c r="O27" s="34">
        <f t="shared" si="5"/>
        <v>0</v>
      </c>
      <c r="P27" s="34">
        <f t="shared" si="5"/>
        <v>0</v>
      </c>
    </row>
    <row r="28" spans="1:17" ht="30" x14ac:dyDescent="0.25">
      <c r="A28" s="6" t="s">
        <v>17</v>
      </c>
      <c r="B28" s="27">
        <v>1392253</v>
      </c>
      <c r="C28" s="32">
        <v>0</v>
      </c>
      <c r="D28" s="27">
        <v>605832.61</v>
      </c>
      <c r="E28" s="19">
        <v>0</v>
      </c>
      <c r="F28" s="19">
        <v>0</v>
      </c>
      <c r="G28" s="19">
        <v>0</v>
      </c>
      <c r="H28" s="18">
        <v>329284.25</v>
      </c>
      <c r="I28" s="19">
        <v>0</v>
      </c>
      <c r="J28" s="18">
        <v>7828.84</v>
      </c>
      <c r="K28" s="19">
        <v>0</v>
      </c>
      <c r="L28" s="43">
        <v>78175</v>
      </c>
      <c r="M28" s="43">
        <v>190544.52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27">
        <v>794764</v>
      </c>
      <c r="C29" s="32">
        <v>0</v>
      </c>
      <c r="D29" s="27">
        <v>361529.25</v>
      </c>
      <c r="E29" s="19">
        <v>0</v>
      </c>
      <c r="F29" s="19">
        <v>0</v>
      </c>
      <c r="G29" s="19">
        <v>0</v>
      </c>
      <c r="H29" s="18">
        <v>140361</v>
      </c>
      <c r="I29" s="19">
        <v>0</v>
      </c>
      <c r="J29" s="19">
        <v>0</v>
      </c>
      <c r="K29" s="19">
        <v>0</v>
      </c>
      <c r="L29" s="43">
        <v>219716</v>
      </c>
      <c r="M29" s="43">
        <v>1452.25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27">
        <v>1392862</v>
      </c>
      <c r="C30" s="32">
        <v>0</v>
      </c>
      <c r="D30" s="27">
        <v>229362.51</v>
      </c>
      <c r="E30" s="19">
        <v>0</v>
      </c>
      <c r="F30" s="19">
        <v>0</v>
      </c>
      <c r="G30" s="19">
        <v>0</v>
      </c>
      <c r="H30" s="18">
        <v>210913.33</v>
      </c>
      <c r="I30" s="19">
        <v>0</v>
      </c>
      <c r="J30" s="19">
        <v>0</v>
      </c>
      <c r="K30" s="19">
        <v>0</v>
      </c>
      <c r="L30" s="42">
        <v>0</v>
      </c>
      <c r="M30" s="43">
        <v>18449.18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3">
        <v>0</v>
      </c>
      <c r="M31" s="43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130205</v>
      </c>
      <c r="C32" s="27"/>
      <c r="D32" s="27">
        <v>52135.64</v>
      </c>
      <c r="E32" s="19">
        <v>0</v>
      </c>
      <c r="F32" s="19">
        <v>0</v>
      </c>
      <c r="G32" s="19">
        <v>0</v>
      </c>
      <c r="H32" s="18">
        <v>49560</v>
      </c>
      <c r="I32" s="19">
        <v>0</v>
      </c>
      <c r="J32" s="19">
        <v>0</v>
      </c>
      <c r="K32" s="19">
        <v>0</v>
      </c>
      <c r="L32" s="42">
        <v>0</v>
      </c>
      <c r="M32" s="43">
        <v>2575.64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97280</v>
      </c>
      <c r="C33" s="32">
        <f>SUM(D33:O33)</f>
        <v>135551.46</v>
      </c>
      <c r="D33" s="27">
        <v>67775.73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8">
        <v>2699.99</v>
      </c>
      <c r="K33" s="19">
        <v>0</v>
      </c>
      <c r="L33" s="43">
        <v>0</v>
      </c>
      <c r="M33" s="43">
        <v>65075.74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5139800</v>
      </c>
      <c r="C34" s="32">
        <v>0</v>
      </c>
      <c r="D34" s="27">
        <v>4173096.23</v>
      </c>
      <c r="E34" s="19">
        <v>0</v>
      </c>
      <c r="F34" s="19">
        <v>0</v>
      </c>
      <c r="G34" s="18">
        <v>1250000</v>
      </c>
      <c r="H34" s="18">
        <v>120549.17</v>
      </c>
      <c r="I34" s="18">
        <v>578800</v>
      </c>
      <c r="J34" s="18">
        <v>474200</v>
      </c>
      <c r="K34" s="28">
        <v>351000</v>
      </c>
      <c r="L34" s="43">
        <v>682300</v>
      </c>
      <c r="M34" s="43">
        <v>365247.06</v>
      </c>
      <c r="N34" s="19">
        <v>351000</v>
      </c>
      <c r="O34" s="19">
        <v>0</v>
      </c>
      <c r="P34" s="19">
        <v>0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3">
        <v>0</v>
      </c>
      <c r="M35" s="43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4421336</v>
      </c>
      <c r="C36" s="32">
        <v>0</v>
      </c>
      <c r="D36" s="27">
        <v>1751126.4</v>
      </c>
      <c r="E36" s="19">
        <v>0</v>
      </c>
      <c r="F36" s="19">
        <v>0</v>
      </c>
      <c r="G36" s="19">
        <v>0</v>
      </c>
      <c r="H36" s="18">
        <v>938520.63</v>
      </c>
      <c r="I36" s="18">
        <v>257325.85</v>
      </c>
      <c r="J36" s="18">
        <v>29243.67</v>
      </c>
      <c r="K36" s="19">
        <v>0</v>
      </c>
      <c r="L36" s="43">
        <v>211102</v>
      </c>
      <c r="M36" s="43">
        <v>314934.25</v>
      </c>
      <c r="N36" s="19">
        <v>0</v>
      </c>
      <c r="O36" s="19">
        <v>0</v>
      </c>
      <c r="P36" s="18"/>
      <c r="Q36" s="19"/>
    </row>
    <row r="37" spans="1:17" x14ac:dyDescent="0.25">
      <c r="A37" s="3" t="s">
        <v>25</v>
      </c>
      <c r="B37" s="57">
        <v>0</v>
      </c>
      <c r="C37" s="55"/>
      <c r="D37" s="51">
        <f>SUM(E37:P37)</f>
        <v>0</v>
      </c>
      <c r="E37" s="20">
        <f>SUM(E38:E44)</f>
        <v>0</v>
      </c>
      <c r="F37" s="20">
        <f t="shared" ref="F37:K37" si="6">SUM(F38:F44)</f>
        <v>0</v>
      </c>
      <c r="G37" s="20">
        <f t="shared" si="6"/>
        <v>0</v>
      </c>
      <c r="H37" s="20">
        <v>0</v>
      </c>
      <c r="I37" s="20">
        <v>0</v>
      </c>
      <c r="J37" s="20">
        <f t="shared" si="6"/>
        <v>0</v>
      </c>
      <c r="K37" s="20">
        <f t="shared" si="6"/>
        <v>0</v>
      </c>
      <c r="L37" s="45">
        <f t="shared" ref="L37" si="7">SUM(L38:L44)</f>
        <v>0</v>
      </c>
      <c r="M37" s="51">
        <f t="shared" ref="M37" si="8">SUM(M38:M44)</f>
        <v>0</v>
      </c>
      <c r="N37" s="20">
        <f t="shared" ref="N37" si="9">SUM(N38:N44)</f>
        <v>0</v>
      </c>
      <c r="O37" s="20">
        <f t="shared" ref="O37" si="10">SUM(O38:O44)</f>
        <v>0</v>
      </c>
      <c r="P37" s="20">
        <f t="shared" ref="P37" si="11">SUM(P38:P44)</f>
        <v>0</v>
      </c>
    </row>
    <row r="38" spans="1:17" ht="30" x14ac:dyDescent="0.25">
      <c r="A38" s="6" t="s">
        <v>26</v>
      </c>
      <c r="B38" s="32">
        <v>0</v>
      </c>
      <c r="C38" s="58"/>
      <c r="D38" s="32">
        <f t="shared" ref="D38:D74" si="12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2">
        <v>0</v>
      </c>
      <c r="M38" s="32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8"/>
      <c r="D39" s="32">
        <f t="shared" si="12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2">
        <v>0</v>
      </c>
      <c r="M39" s="32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8"/>
      <c r="D40" s="32">
        <f t="shared" si="12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2">
        <v>0</v>
      </c>
      <c r="M40" s="32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8"/>
      <c r="D41" s="32">
        <f t="shared" si="12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2">
        <v>0</v>
      </c>
      <c r="M41" s="32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8"/>
      <c r="D42" s="32">
        <f t="shared" si="12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2">
        <v>0</v>
      </c>
      <c r="M42" s="32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8"/>
      <c r="D43" s="32">
        <f t="shared" si="12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2">
        <v>0</v>
      </c>
      <c r="M43" s="32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8"/>
      <c r="D44" s="32">
        <f t="shared" si="12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2">
        <v>0</v>
      </c>
      <c r="M44" s="32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7">
        <f>+B46+B47+B48+B49+B50+B51+B52</f>
        <v>0</v>
      </c>
      <c r="C45" s="55"/>
      <c r="D45" s="51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45">
        <f t="shared" ref="L45" si="19">SUM(L46:L52)</f>
        <v>0</v>
      </c>
      <c r="M45" s="51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32">
        <v>0</v>
      </c>
      <c r="C46" s="58"/>
      <c r="D46" s="32">
        <f t="shared" si="12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2">
        <v>0</v>
      </c>
      <c r="M46" s="32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8"/>
      <c r="D47" s="32">
        <f t="shared" si="12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2">
        <v>0</v>
      </c>
      <c r="M47" s="32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8"/>
      <c r="D48" s="32">
        <f t="shared" si="12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2">
        <v>0</v>
      </c>
      <c r="M48" s="32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8"/>
      <c r="D49" s="32">
        <f t="shared" si="12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2">
        <v>0</v>
      </c>
      <c r="M49" s="32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8"/>
      <c r="D50" s="32">
        <f t="shared" si="12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2">
        <v>0</v>
      </c>
      <c r="M50" s="32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8"/>
      <c r="D51" s="32">
        <f t="shared" si="12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2">
        <v>0</v>
      </c>
      <c r="M51" s="32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8"/>
      <c r="D52" s="32">
        <f t="shared" si="12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2">
        <v>0</v>
      </c>
      <c r="M52" s="32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9">
        <f>+B54+B55+B56+B57+B58+B62</f>
        <v>19129743</v>
      </c>
      <c r="C53" s="32">
        <v>0</v>
      </c>
      <c r="D53" s="49">
        <f>+D54+D55+D58+D62+D57</f>
        <v>14515280.9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20">
        <f t="shared" si="24"/>
        <v>143580</v>
      </c>
      <c r="I53" s="14">
        <f t="shared" si="24"/>
        <v>95056.63</v>
      </c>
      <c r="J53" s="14">
        <f t="shared" si="24"/>
        <v>1115928.8700000001</v>
      </c>
      <c r="K53" s="37">
        <f t="shared" si="24"/>
        <v>23836</v>
      </c>
      <c r="L53" s="45">
        <f t="shared" ref="L53:M53" si="25">SUM(L54:L62)</f>
        <v>0</v>
      </c>
      <c r="M53" s="37">
        <f t="shared" si="25"/>
        <v>546935.4</v>
      </c>
      <c r="N53" s="20">
        <f t="shared" ref="N53" si="26">SUM(N54:N62)</f>
        <v>12589944</v>
      </c>
      <c r="O53" s="20">
        <f t="shared" ref="O53" si="27">SUM(O54:O62)</f>
        <v>0</v>
      </c>
      <c r="P53" s="14">
        <f t="shared" ref="P53" si="28">SUM(P54:P62)</f>
        <v>0</v>
      </c>
    </row>
    <row r="54" spans="1:17" x14ac:dyDescent="0.25">
      <c r="A54" s="6" t="s">
        <v>29</v>
      </c>
      <c r="B54" s="27">
        <v>4542286</v>
      </c>
      <c r="C54" s="32">
        <v>0</v>
      </c>
      <c r="D54" s="27">
        <v>1279954.73</v>
      </c>
      <c r="E54" s="19">
        <v>0</v>
      </c>
      <c r="F54" s="19">
        <v>0</v>
      </c>
      <c r="G54" s="19">
        <v>0</v>
      </c>
      <c r="H54" s="18">
        <v>143580</v>
      </c>
      <c r="I54" s="19">
        <v>0</v>
      </c>
      <c r="J54" s="18">
        <v>1047488.87</v>
      </c>
      <c r="K54" s="28">
        <v>23836</v>
      </c>
      <c r="L54" s="42">
        <v>0</v>
      </c>
      <c r="M54" s="28">
        <v>65049.86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27">
        <v>1325440</v>
      </c>
      <c r="C55" s="58"/>
      <c r="D55" s="27">
        <f t="shared" si="12"/>
        <v>154968.85999999999</v>
      </c>
      <c r="E55" s="19">
        <v>0</v>
      </c>
      <c r="F55" s="19">
        <v>0</v>
      </c>
      <c r="G55" s="19">
        <v>0</v>
      </c>
      <c r="H55" s="19">
        <v>0</v>
      </c>
      <c r="I55" s="18">
        <v>86528.86</v>
      </c>
      <c r="J55" s="18">
        <v>68440</v>
      </c>
      <c r="K55" s="19">
        <v>0</v>
      </c>
      <c r="L55" s="42">
        <v>0</v>
      </c>
      <c r="M55" s="28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8"/>
      <c r="D56" s="32">
        <f t="shared" si="12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2">
        <v>0</v>
      </c>
      <c r="M56" s="28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65">
        <v>12462000</v>
      </c>
      <c r="C57" s="58"/>
      <c r="D57" s="32">
        <v>12397840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2">
        <v>0</v>
      </c>
      <c r="M57" s="28">
        <v>0</v>
      </c>
      <c r="N57" s="19">
        <v>12397840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328016</v>
      </c>
      <c r="C58" s="58"/>
      <c r="D58" s="27">
        <v>241197.31</v>
      </c>
      <c r="E58" s="19">
        <v>0</v>
      </c>
      <c r="F58" s="19">
        <v>0</v>
      </c>
      <c r="G58" s="19">
        <v>0</v>
      </c>
      <c r="H58" s="19">
        <v>0</v>
      </c>
      <c r="I58" s="18">
        <v>8527.77</v>
      </c>
      <c r="J58" s="19">
        <v>0</v>
      </c>
      <c r="K58" s="19">
        <v>0</v>
      </c>
      <c r="L58" s="42">
        <v>0</v>
      </c>
      <c r="M58" s="28">
        <v>40565.54</v>
      </c>
      <c r="N58" s="19">
        <v>192104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32">
        <v>0</v>
      </c>
      <c r="C59" s="58"/>
      <c r="D59" s="32">
        <f t="shared" si="12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2">
        <v>0</v>
      </c>
      <c r="M59" s="28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8"/>
      <c r="D60" s="32">
        <f t="shared" si="12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2">
        <v>0</v>
      </c>
      <c r="M60" s="28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8"/>
      <c r="D61" s="32">
        <f t="shared" si="12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2">
        <v>0</v>
      </c>
      <c r="M61" s="28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472001</v>
      </c>
      <c r="C62" s="58"/>
      <c r="D62" s="66">
        <v>441320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2">
        <v>0</v>
      </c>
      <c r="M62" s="28">
        <v>441320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7">
        <f>+B64+B65+B66+B67</f>
        <v>0</v>
      </c>
      <c r="C63" s="55"/>
      <c r="D63" s="51">
        <f>SUM(E63:P63)</f>
        <v>0</v>
      </c>
      <c r="E63" s="20">
        <f>SUM(E64:E67)</f>
        <v>0</v>
      </c>
      <c r="F63" s="20">
        <f t="shared" ref="F63:L63" si="29">SUM(F64:F67)</f>
        <v>0</v>
      </c>
      <c r="G63" s="20">
        <f t="shared" si="29"/>
        <v>0</v>
      </c>
      <c r="H63" s="20">
        <f t="shared" si="29"/>
        <v>0</v>
      </c>
      <c r="I63" s="20">
        <f t="shared" si="29"/>
        <v>0</v>
      </c>
      <c r="J63" s="20">
        <f t="shared" si="29"/>
        <v>0</v>
      </c>
      <c r="K63" s="20">
        <f t="shared" si="29"/>
        <v>0</v>
      </c>
      <c r="L63" s="45">
        <f t="shared" si="29"/>
        <v>0</v>
      </c>
      <c r="M63" s="51">
        <f t="shared" ref="M63" si="30">SUM(M64:M67)</f>
        <v>0</v>
      </c>
      <c r="N63" s="20">
        <f t="shared" ref="N63" si="31">SUM(N64:N67)</f>
        <v>0</v>
      </c>
      <c r="O63" s="20">
        <f t="shared" ref="O63" si="32">SUM(O64:O67)</f>
        <v>0</v>
      </c>
      <c r="P63" s="20">
        <f t="shared" ref="P63" si="33">SUM(P64:P67)</f>
        <v>0</v>
      </c>
    </row>
    <row r="64" spans="1:17" x14ac:dyDescent="0.25">
      <c r="A64" s="6" t="s">
        <v>57</v>
      </c>
      <c r="B64" s="32">
        <v>0</v>
      </c>
      <c r="C64" s="58"/>
      <c r="D64" s="32">
        <f t="shared" si="12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2">
        <v>0</v>
      </c>
      <c r="M64" s="32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8"/>
      <c r="D65" s="32">
        <f t="shared" si="12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2">
        <v>0</v>
      </c>
      <c r="M65" s="32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8"/>
      <c r="D66" s="32">
        <f t="shared" si="12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2">
        <v>0</v>
      </c>
      <c r="M66" s="32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8"/>
      <c r="D67" s="32">
        <f t="shared" si="12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2">
        <v>0</v>
      </c>
      <c r="M67" s="32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7">
        <f>+B69+B70</f>
        <v>0</v>
      </c>
      <c r="C68" s="55"/>
      <c r="D68" s="51">
        <f>SUM(E68:P68)</f>
        <v>0</v>
      </c>
      <c r="E68" s="20">
        <f>SUM(E69:E70)</f>
        <v>0</v>
      </c>
      <c r="F68" s="20">
        <f t="shared" ref="F68:L68" si="34">SUM(F69:F70)</f>
        <v>0</v>
      </c>
      <c r="G68" s="20">
        <f t="shared" si="34"/>
        <v>0</v>
      </c>
      <c r="H68" s="20">
        <f t="shared" si="34"/>
        <v>0</v>
      </c>
      <c r="I68" s="20">
        <f t="shared" si="34"/>
        <v>0</v>
      </c>
      <c r="J68" s="20">
        <f t="shared" si="34"/>
        <v>0</v>
      </c>
      <c r="K68" s="20">
        <f t="shared" si="34"/>
        <v>0</v>
      </c>
      <c r="L68" s="45">
        <f t="shared" si="34"/>
        <v>0</v>
      </c>
      <c r="M68" s="51">
        <f t="shared" ref="M68" si="35">SUM(M69:M70)</f>
        <v>0</v>
      </c>
      <c r="N68" s="20">
        <f t="shared" ref="N68" si="36">SUM(N69:N70)</f>
        <v>0</v>
      </c>
      <c r="O68" s="20">
        <f t="shared" ref="O68" si="37">SUM(O69:O70)</f>
        <v>0</v>
      </c>
      <c r="P68" s="20">
        <f t="shared" ref="P68" si="38">SUM(P69:P70)</f>
        <v>0</v>
      </c>
    </row>
    <row r="69" spans="1:17" ht="30" x14ac:dyDescent="0.25">
      <c r="A69" s="6" t="s">
        <v>62</v>
      </c>
      <c r="B69" s="32">
        <v>0</v>
      </c>
      <c r="C69" s="58"/>
      <c r="D69" s="32">
        <f t="shared" si="12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2">
        <v>0</v>
      </c>
      <c r="M69" s="32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8"/>
      <c r="D70" s="32">
        <f t="shared" si="12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2">
        <v>0</v>
      </c>
      <c r="M70" s="32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7">
        <f>+B72+B73+B74</f>
        <v>0</v>
      </c>
      <c r="C71" s="55"/>
      <c r="D71" s="51">
        <f>SUM(E71:P71)</f>
        <v>0</v>
      </c>
      <c r="E71" s="20">
        <f>SUM(E72:E74)</f>
        <v>0</v>
      </c>
      <c r="F71" s="20">
        <f t="shared" ref="F71:L71" si="39">SUM(F72:F74)</f>
        <v>0</v>
      </c>
      <c r="G71" s="20">
        <f t="shared" si="39"/>
        <v>0</v>
      </c>
      <c r="H71" s="20">
        <f t="shared" si="39"/>
        <v>0</v>
      </c>
      <c r="I71" s="20">
        <f t="shared" si="39"/>
        <v>0</v>
      </c>
      <c r="J71" s="20">
        <f t="shared" si="39"/>
        <v>0</v>
      </c>
      <c r="K71" s="20">
        <f t="shared" si="39"/>
        <v>0</v>
      </c>
      <c r="L71" s="45">
        <f t="shared" si="39"/>
        <v>0</v>
      </c>
      <c r="M71" s="51">
        <f t="shared" ref="M71" si="40">SUM(M72:M74)</f>
        <v>0</v>
      </c>
      <c r="N71" s="20">
        <f t="shared" ref="N71" si="41">SUM(N72:N74)</f>
        <v>0</v>
      </c>
      <c r="O71" s="20">
        <f t="shared" ref="O71" si="42">SUM(O72:O74)</f>
        <v>0</v>
      </c>
      <c r="P71" s="20">
        <f t="shared" ref="P71" si="43">SUM(P72:P74)</f>
        <v>0</v>
      </c>
      <c r="Q71" s="20"/>
    </row>
    <row r="72" spans="1:17" ht="30" x14ac:dyDescent="0.25">
      <c r="A72" s="6" t="s">
        <v>65</v>
      </c>
      <c r="B72" s="32">
        <v>0</v>
      </c>
      <c r="C72" s="58"/>
      <c r="D72" s="32">
        <f t="shared" si="12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2">
        <v>0</v>
      </c>
      <c r="M72" s="32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8"/>
      <c r="D73" s="32">
        <f t="shared" si="12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2">
        <v>0</v>
      </c>
      <c r="M73" s="32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8"/>
      <c r="D74" s="32">
        <f t="shared" si="12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2">
        <v>0</v>
      </c>
      <c r="M74" s="32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245741613</v>
      </c>
      <c r="C75" s="24"/>
      <c r="D75" s="24">
        <f t="shared" ref="D75:P75" si="44">SUM(D11+D17+D27+D37+D45+D53+D63+D68+D71)</f>
        <v>182272843.81</v>
      </c>
      <c r="E75" s="24">
        <f>SUM(E11+E17+E27+E37+E45+E53+E63+E68+E71)</f>
        <v>12889209.970000001</v>
      </c>
      <c r="F75" s="24">
        <f t="shared" si="44"/>
        <v>14882540.75</v>
      </c>
      <c r="G75" s="24">
        <f>SUM(G11+G17+G27+G37+G45+G53+G63+G68+G71)</f>
        <v>16126311.560000001</v>
      </c>
      <c r="H75" s="24">
        <f t="shared" si="44"/>
        <v>16231859.309999999</v>
      </c>
      <c r="I75" s="24">
        <f t="shared" si="44"/>
        <v>14748952.68</v>
      </c>
      <c r="J75" s="24">
        <f t="shared" si="44"/>
        <v>25321209.910000004</v>
      </c>
      <c r="K75" s="24">
        <f t="shared" si="44"/>
        <v>16159782.700000001</v>
      </c>
      <c r="L75" s="47">
        <f t="shared" si="44"/>
        <v>13517472.029999999</v>
      </c>
      <c r="M75" s="47">
        <f t="shared" si="44"/>
        <v>14496700.500000002</v>
      </c>
      <c r="N75" s="24">
        <f t="shared" si="44"/>
        <v>37893850.600000001</v>
      </c>
      <c r="O75" s="24">
        <f t="shared" si="44"/>
        <v>0</v>
      </c>
      <c r="P75" s="24">
        <f t="shared" si="44"/>
        <v>0</v>
      </c>
    </row>
    <row r="76" spans="1:17" x14ac:dyDescent="0.25">
      <c r="A76" s="4"/>
      <c r="B76" s="59" t="s">
        <v>111</v>
      </c>
      <c r="C76" s="59"/>
      <c r="D76" s="52"/>
      <c r="E76" s="5"/>
      <c r="M76" s="52"/>
    </row>
    <row r="77" spans="1:17" x14ac:dyDescent="0.25">
      <c r="A77" s="1" t="s">
        <v>68</v>
      </c>
      <c r="B77" s="60"/>
      <c r="C77" s="60"/>
      <c r="D77" s="53"/>
      <c r="E77" s="2"/>
      <c r="F77" s="2"/>
      <c r="G77" s="2"/>
      <c r="H77" s="2"/>
      <c r="I77" s="2"/>
      <c r="J77" s="2"/>
      <c r="K77" s="2"/>
      <c r="L77" s="2"/>
      <c r="M77" s="53"/>
      <c r="N77" s="2"/>
      <c r="O77" s="2"/>
      <c r="P77" s="2"/>
    </row>
    <row r="78" spans="1:17" ht="30" x14ac:dyDescent="0.25">
      <c r="A78" s="3" t="s">
        <v>69</v>
      </c>
      <c r="B78" s="57">
        <f>+B79+B80</f>
        <v>0</v>
      </c>
      <c r="C78" s="55"/>
      <c r="D78" s="51">
        <f>SUM(E78:P78)</f>
        <v>0</v>
      </c>
      <c r="E78" s="20">
        <f t="shared" ref="E78:P78" si="45">SUM(F78:Q78)</f>
        <v>0</v>
      </c>
      <c r="F78" s="20">
        <f t="shared" si="45"/>
        <v>0</v>
      </c>
      <c r="G78" s="20">
        <f t="shared" si="45"/>
        <v>0</v>
      </c>
      <c r="H78" s="20">
        <f t="shared" si="45"/>
        <v>0</v>
      </c>
      <c r="I78" s="20">
        <f t="shared" si="45"/>
        <v>0</v>
      </c>
      <c r="J78" s="20">
        <f t="shared" si="45"/>
        <v>0</v>
      </c>
      <c r="K78" s="20">
        <f t="shared" si="45"/>
        <v>0</v>
      </c>
      <c r="L78" s="45">
        <f t="shared" si="45"/>
        <v>0</v>
      </c>
      <c r="M78" s="51">
        <f t="shared" si="45"/>
        <v>0</v>
      </c>
      <c r="N78" s="20">
        <f t="shared" si="45"/>
        <v>0</v>
      </c>
      <c r="O78" s="20">
        <f t="shared" si="45"/>
        <v>0</v>
      </c>
      <c r="P78" s="20">
        <f t="shared" si="45"/>
        <v>0</v>
      </c>
    </row>
    <row r="79" spans="1:17" ht="30" x14ac:dyDescent="0.25">
      <c r="A79" s="6" t="s">
        <v>70</v>
      </c>
      <c r="B79" s="32">
        <v>0</v>
      </c>
      <c r="C79" s="58"/>
      <c r="D79" s="32">
        <f t="shared" ref="D79:D86" si="46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2">
        <v>0</v>
      </c>
      <c r="M79" s="32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8"/>
      <c r="D80" s="32">
        <f t="shared" si="46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2">
        <v>0</v>
      </c>
      <c r="M80" s="32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7">
        <f>+B82+B83</f>
        <v>0</v>
      </c>
      <c r="C81" s="55"/>
      <c r="D81" s="51">
        <f t="shared" si="46"/>
        <v>0</v>
      </c>
      <c r="E81" s="20">
        <f t="shared" ref="E81" si="47">SUM(F81:Q81)</f>
        <v>0</v>
      </c>
      <c r="F81" s="20">
        <f t="shared" ref="F81" si="48">SUM(G81:R81)</f>
        <v>0</v>
      </c>
      <c r="G81" s="20">
        <f t="shared" ref="G81" si="49">SUM(H81:S81)</f>
        <v>0</v>
      </c>
      <c r="H81" s="20">
        <f t="shared" ref="H81" si="50">SUM(I81:T81)</f>
        <v>0</v>
      </c>
      <c r="I81" s="20">
        <f t="shared" ref="I81" si="51">SUM(J81:U81)</f>
        <v>0</v>
      </c>
      <c r="J81" s="20">
        <f t="shared" ref="J81" si="52">SUM(K81:V81)</f>
        <v>0</v>
      </c>
      <c r="K81" s="20">
        <f t="shared" ref="K81" si="53">SUM(L81:W81)</f>
        <v>0</v>
      </c>
      <c r="L81" s="45">
        <f t="shared" ref="L81" si="54">SUM(M81:X81)</f>
        <v>0</v>
      </c>
      <c r="M81" s="51">
        <f t="shared" ref="M81" si="55">SUM(N81:Y81)</f>
        <v>0</v>
      </c>
      <c r="N81" s="20">
        <f t="shared" ref="N81" si="56">SUM(O81:Z81)</f>
        <v>0</v>
      </c>
      <c r="O81" s="20">
        <f t="shared" ref="O81" si="57">SUM(P81:AA81)</f>
        <v>0</v>
      </c>
      <c r="P81" s="20">
        <f t="shared" ref="P81" si="58">SUM(Q81:AB81)</f>
        <v>0</v>
      </c>
    </row>
    <row r="82" spans="1:16" ht="30" x14ac:dyDescent="0.25">
      <c r="A82" s="6" t="s">
        <v>73</v>
      </c>
      <c r="B82" s="32">
        <v>0</v>
      </c>
      <c r="C82" s="58"/>
      <c r="D82" s="32">
        <f t="shared" si="46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2">
        <v>0</v>
      </c>
      <c r="M82" s="32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8"/>
      <c r="D83" s="32">
        <f t="shared" si="46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2">
        <v>0</v>
      </c>
      <c r="M83" s="32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7">
        <f>+B85</f>
        <v>0</v>
      </c>
      <c r="C84" s="55"/>
      <c r="D84" s="51">
        <f t="shared" ref="D84" si="59">SUM(E84:P84)</f>
        <v>0</v>
      </c>
      <c r="E84" s="20">
        <f t="shared" ref="E84" si="60">SUM(F84:Q84)</f>
        <v>0</v>
      </c>
      <c r="F84" s="20">
        <f t="shared" ref="F84" si="61">SUM(G84:R84)</f>
        <v>0</v>
      </c>
      <c r="G84" s="20">
        <f t="shared" ref="G84" si="62">SUM(H84:S84)</f>
        <v>0</v>
      </c>
      <c r="H84" s="20">
        <f t="shared" ref="H84" si="63">SUM(I84:T84)</f>
        <v>0</v>
      </c>
      <c r="I84" s="20">
        <f t="shared" ref="I84" si="64">SUM(J84:U84)</f>
        <v>0</v>
      </c>
      <c r="J84" s="20">
        <f t="shared" ref="J84" si="65">SUM(K84:V84)</f>
        <v>0</v>
      </c>
      <c r="K84" s="20">
        <f t="shared" ref="K84" si="66">SUM(L84:W84)</f>
        <v>0</v>
      </c>
      <c r="L84" s="45">
        <f t="shared" ref="L84" si="67">SUM(M84:X84)</f>
        <v>0</v>
      </c>
      <c r="M84" s="51">
        <f t="shared" ref="M84" si="68">SUM(N84:Y84)</f>
        <v>0</v>
      </c>
      <c r="N84" s="20">
        <f t="shared" ref="N84" si="69">SUM(O84:Z84)</f>
        <v>0</v>
      </c>
      <c r="O84" s="20">
        <f t="shared" ref="O84" si="70">SUM(P84:AA84)</f>
        <v>0</v>
      </c>
      <c r="P84" s="20">
        <f t="shared" ref="P84" si="71">SUM(Q84:AB84)</f>
        <v>0</v>
      </c>
    </row>
    <row r="85" spans="1:16" ht="30" x14ac:dyDescent="0.25">
      <c r="A85" s="6" t="s">
        <v>76</v>
      </c>
      <c r="B85" s="32">
        <v>0</v>
      </c>
      <c r="C85" s="58"/>
      <c r="D85" s="32">
        <f t="shared" si="46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2">
        <v>0</v>
      </c>
      <c r="M85" s="32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61">
        <f>+B84+B81+B78</f>
        <v>0</v>
      </c>
      <c r="C86" s="62"/>
      <c r="D86" s="51">
        <f t="shared" si="46"/>
        <v>0</v>
      </c>
      <c r="E86" s="63">
        <f t="shared" ref="E86" si="72">SUM(F86:Q86)</f>
        <v>0</v>
      </c>
      <c r="F86" s="63">
        <f t="shared" ref="F86" si="73">SUM(G86:R86)</f>
        <v>0</v>
      </c>
      <c r="G86" s="63">
        <f t="shared" ref="G86" si="74">SUM(H86:S86)</f>
        <v>0</v>
      </c>
      <c r="H86" s="63">
        <f t="shared" ref="H86" si="75">SUM(I86:T86)</f>
        <v>0</v>
      </c>
      <c r="I86" s="63">
        <f t="shared" ref="I86" si="76">SUM(J86:U86)</f>
        <v>0</v>
      </c>
      <c r="J86" s="63">
        <f t="shared" ref="J86" si="77">SUM(K86:V86)</f>
        <v>0</v>
      </c>
      <c r="K86" s="63">
        <f t="shared" ref="K86" si="78">SUM(L86:W86)</f>
        <v>0</v>
      </c>
      <c r="L86" s="63">
        <f t="shared" ref="L86" si="79">SUM(M86:X86)</f>
        <v>0</v>
      </c>
      <c r="M86" s="63">
        <f t="shared" ref="M86" si="80">SUM(N86:Y86)</f>
        <v>0</v>
      </c>
      <c r="N86" s="63">
        <f t="shared" ref="N86" si="81">SUM(O86:Z86)</f>
        <v>0</v>
      </c>
      <c r="O86" s="63">
        <f t="shared" ref="O86" si="82">SUM(P86:AA86)</f>
        <v>0</v>
      </c>
      <c r="P86" s="63">
        <f t="shared" ref="P86" si="83">SUM(Q86:AB86)</f>
        <v>0</v>
      </c>
    </row>
    <row r="87" spans="1:16" x14ac:dyDescent="0.25">
      <c r="B87" s="52"/>
      <c r="C87" s="52"/>
      <c r="D87" s="52" t="s">
        <v>104</v>
      </c>
      <c r="M87" s="52"/>
    </row>
    <row r="88" spans="1:16" ht="31.5" x14ac:dyDescent="0.25">
      <c r="A88" s="9" t="s">
        <v>78</v>
      </c>
      <c r="B88" s="33">
        <f>+B86+B75</f>
        <v>245741613</v>
      </c>
      <c r="C88" s="9"/>
      <c r="D88" s="25">
        <f>+D75</f>
        <v>182272843.81</v>
      </c>
      <c r="E88" s="25">
        <f t="shared" ref="E88:P88" si="84">SUM(E75+E86)</f>
        <v>12889209.970000001</v>
      </c>
      <c r="F88" s="25">
        <f>SUM(F75+F86)</f>
        <v>14882540.75</v>
      </c>
      <c r="G88" s="25">
        <f t="shared" si="84"/>
        <v>16126311.560000001</v>
      </c>
      <c r="H88" s="25">
        <f t="shared" si="84"/>
        <v>16231859.309999999</v>
      </c>
      <c r="I88" s="25">
        <f t="shared" si="84"/>
        <v>14748952.68</v>
      </c>
      <c r="J88" s="25">
        <f t="shared" si="84"/>
        <v>25321209.910000004</v>
      </c>
      <c r="K88" s="25">
        <f t="shared" si="84"/>
        <v>16159782.700000001</v>
      </c>
      <c r="L88" s="46">
        <f t="shared" si="84"/>
        <v>13517472.029999999</v>
      </c>
      <c r="M88" s="25">
        <f t="shared" si="84"/>
        <v>14496700.500000002</v>
      </c>
      <c r="N88" s="25">
        <f t="shared" si="84"/>
        <v>37893850.600000001</v>
      </c>
      <c r="O88" s="25">
        <f t="shared" si="84"/>
        <v>0</v>
      </c>
      <c r="P88" s="25">
        <f t="shared" si="84"/>
        <v>0</v>
      </c>
    </row>
    <row r="89" spans="1:16" x14ac:dyDescent="0.25">
      <c r="A89" t="s">
        <v>120</v>
      </c>
      <c r="M89" s="52"/>
    </row>
    <row r="90" spans="1:16" x14ac:dyDescent="0.25">
      <c r="A90" t="s">
        <v>121</v>
      </c>
      <c r="M90" s="52"/>
    </row>
    <row r="91" spans="1:16" x14ac:dyDescent="0.25">
      <c r="A91" t="s">
        <v>122</v>
      </c>
      <c r="M91" s="52"/>
    </row>
    <row r="92" spans="1:16" x14ac:dyDescent="0.25">
      <c r="M92" s="52"/>
    </row>
    <row r="93" spans="1:16" x14ac:dyDescent="0.25">
      <c r="A93" s="35" t="s">
        <v>113</v>
      </c>
      <c r="B93" s="35"/>
      <c r="C93" s="35"/>
      <c r="M93" s="52"/>
    </row>
    <row r="94" spans="1:16" x14ac:dyDescent="0.25">
      <c r="A94" s="35" t="s">
        <v>114</v>
      </c>
      <c r="B94" s="35"/>
      <c r="C94" s="35"/>
      <c r="M94" s="52"/>
    </row>
    <row r="95" spans="1:16" x14ac:dyDescent="0.25">
      <c r="A95" s="77" t="s">
        <v>115</v>
      </c>
      <c r="B95" s="77"/>
      <c r="C95" s="77"/>
      <c r="D95" s="77"/>
      <c r="E95" s="77"/>
      <c r="F95" s="77"/>
      <c r="G95" s="77"/>
      <c r="H95" s="77"/>
      <c r="M95" s="52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M96" s="52"/>
    </row>
    <row r="97" spans="1:13" x14ac:dyDescent="0.25">
      <c r="M97" s="52"/>
    </row>
    <row r="98" spans="1:13" x14ac:dyDescent="0.25">
      <c r="A98" s="21" t="s">
        <v>99</v>
      </c>
      <c r="B98" s="21"/>
      <c r="C98" s="21"/>
      <c r="D98" s="21" t="s">
        <v>104</v>
      </c>
      <c r="G98" s="21" t="s">
        <v>119</v>
      </c>
      <c r="M98" s="52"/>
    </row>
    <row r="99" spans="1:13" x14ac:dyDescent="0.25">
      <c r="A99" s="21"/>
      <c r="B99" s="21"/>
      <c r="C99" s="21"/>
      <c r="D99" s="21"/>
      <c r="G99" s="21"/>
      <c r="M99" s="52"/>
    </row>
    <row r="100" spans="1:13" x14ac:dyDescent="0.25">
      <c r="A100" s="21"/>
      <c r="B100" s="21"/>
      <c r="C100" s="21"/>
      <c r="D100" s="21"/>
      <c r="G100" s="21"/>
      <c r="M100" s="52"/>
    </row>
    <row r="101" spans="1:13" x14ac:dyDescent="0.25">
      <c r="A101" s="21"/>
      <c r="B101" s="21"/>
      <c r="C101" s="21"/>
      <c r="D101" s="21"/>
      <c r="G101" s="21"/>
      <c r="M101" s="52"/>
    </row>
    <row r="102" spans="1:13" x14ac:dyDescent="0.25">
      <c r="A102" s="22" t="s">
        <v>100</v>
      </c>
      <c r="B102" s="22"/>
      <c r="C102" s="22"/>
      <c r="D102" s="22"/>
      <c r="G102" s="22" t="s">
        <v>105</v>
      </c>
      <c r="M102" s="52"/>
    </row>
    <row r="103" spans="1:13" x14ac:dyDescent="0.25">
      <c r="A103" s="21" t="s">
        <v>101</v>
      </c>
      <c r="B103" s="21"/>
      <c r="C103" s="21"/>
      <c r="D103" s="21"/>
      <c r="G103" s="21" t="s">
        <v>102</v>
      </c>
      <c r="M103" s="52"/>
    </row>
    <row r="104" spans="1:13" x14ac:dyDescent="0.25">
      <c r="G104" s="21"/>
      <c r="M104" s="52"/>
    </row>
    <row r="105" spans="1:13" x14ac:dyDescent="0.25">
      <c r="M105" s="52"/>
    </row>
    <row r="106" spans="1:13" x14ac:dyDescent="0.25">
      <c r="M106" s="52"/>
    </row>
    <row r="107" spans="1:13" x14ac:dyDescent="0.25">
      <c r="B107" s="78" t="s">
        <v>103</v>
      </c>
      <c r="C107" s="78"/>
      <c r="D107" s="78"/>
      <c r="E107" s="78"/>
      <c r="M107" s="52"/>
    </row>
    <row r="108" spans="1:13" x14ac:dyDescent="0.25">
      <c r="M108" s="52"/>
    </row>
    <row r="109" spans="1:13" x14ac:dyDescent="0.25">
      <c r="M109" s="52"/>
    </row>
    <row r="110" spans="1:13" x14ac:dyDescent="0.25">
      <c r="M110" s="52"/>
    </row>
    <row r="111" spans="1:13" x14ac:dyDescent="0.25">
      <c r="B111" s="79" t="s">
        <v>116</v>
      </c>
      <c r="C111" s="79"/>
      <c r="D111" s="79"/>
      <c r="E111" s="79"/>
      <c r="M111" s="52"/>
    </row>
    <row r="112" spans="1:13" x14ac:dyDescent="0.25">
      <c r="B112" s="78" t="s">
        <v>117</v>
      </c>
      <c r="C112" s="78"/>
      <c r="D112" s="78"/>
      <c r="E112" s="78"/>
      <c r="M112" s="52"/>
    </row>
    <row r="113" spans="2:13" x14ac:dyDescent="0.25">
      <c r="B113" s="78" t="s">
        <v>118</v>
      </c>
      <c r="C113" s="78"/>
      <c r="D113" s="78"/>
      <c r="E113" s="78"/>
      <c r="M113" s="52"/>
    </row>
    <row r="114" spans="2:13" x14ac:dyDescent="0.25">
      <c r="M114" s="52"/>
    </row>
    <row r="115" spans="2:13" x14ac:dyDescent="0.25">
      <c r="M115" s="52"/>
    </row>
    <row r="116" spans="2:13" x14ac:dyDescent="0.25">
      <c r="M116" s="52"/>
    </row>
    <row r="117" spans="2:13" x14ac:dyDescent="0.25">
      <c r="M117" s="52"/>
    </row>
    <row r="118" spans="2:13" x14ac:dyDescent="0.25">
      <c r="M118" s="52"/>
    </row>
    <row r="119" spans="2:13" x14ac:dyDescent="0.25">
      <c r="M119" s="52"/>
    </row>
    <row r="120" spans="2:13" x14ac:dyDescent="0.25">
      <c r="M120" s="52"/>
    </row>
    <row r="121" spans="2:13" x14ac:dyDescent="0.25">
      <c r="M121" s="52"/>
    </row>
    <row r="122" spans="2:13" x14ac:dyDescent="0.25">
      <c r="M122" s="52"/>
    </row>
    <row r="123" spans="2:13" x14ac:dyDescent="0.25">
      <c r="M123" s="52"/>
    </row>
    <row r="124" spans="2:13" x14ac:dyDescent="0.25">
      <c r="M124" s="52"/>
    </row>
    <row r="125" spans="2:13" x14ac:dyDescent="0.25">
      <c r="M125" s="52"/>
    </row>
    <row r="126" spans="2:13" x14ac:dyDescent="0.25">
      <c r="M126" s="52"/>
    </row>
    <row r="127" spans="2:13" x14ac:dyDescent="0.25">
      <c r="M127" s="52"/>
    </row>
    <row r="128" spans="2:13" x14ac:dyDescent="0.25">
      <c r="M128" s="52"/>
    </row>
    <row r="129" spans="13:13" x14ac:dyDescent="0.25">
      <c r="M129" s="52"/>
    </row>
    <row r="130" spans="13:13" x14ac:dyDescent="0.25">
      <c r="M130" s="52"/>
    </row>
    <row r="131" spans="13:13" x14ac:dyDescent="0.25">
      <c r="M131" s="52"/>
    </row>
    <row r="132" spans="13:13" x14ac:dyDescent="0.25">
      <c r="M132" s="52"/>
    </row>
    <row r="133" spans="13:13" x14ac:dyDescent="0.25">
      <c r="M133" s="52"/>
    </row>
    <row r="134" spans="13:13" x14ac:dyDescent="0.25">
      <c r="M134" s="52"/>
    </row>
    <row r="135" spans="13:13" x14ac:dyDescent="0.25">
      <c r="M135" s="52"/>
    </row>
    <row r="136" spans="13:13" x14ac:dyDescent="0.25">
      <c r="M136" s="52"/>
    </row>
    <row r="137" spans="13:13" x14ac:dyDescent="0.25">
      <c r="M137" s="52"/>
    </row>
    <row r="138" spans="13:13" x14ac:dyDescent="0.25">
      <c r="M138" s="52"/>
    </row>
    <row r="139" spans="13:13" x14ac:dyDescent="0.25">
      <c r="M139" s="52"/>
    </row>
    <row r="140" spans="13:13" x14ac:dyDescent="0.25">
      <c r="M140" s="52"/>
    </row>
    <row r="141" spans="13:13" x14ac:dyDescent="0.25">
      <c r="M141" s="52"/>
    </row>
    <row r="142" spans="13:13" x14ac:dyDescent="0.25">
      <c r="M142" s="52"/>
    </row>
    <row r="143" spans="13:13" x14ac:dyDescent="0.25">
      <c r="M143" s="52"/>
    </row>
    <row r="144" spans="13:13" x14ac:dyDescent="0.25">
      <c r="M144" s="52"/>
    </row>
    <row r="145" spans="13:13" x14ac:dyDescent="0.25">
      <c r="M145" s="52"/>
    </row>
    <row r="146" spans="13:13" x14ac:dyDescent="0.25">
      <c r="M146" s="52"/>
    </row>
    <row r="147" spans="13:13" x14ac:dyDescent="0.25">
      <c r="M147" s="52"/>
    </row>
    <row r="148" spans="13:13" x14ac:dyDescent="0.25">
      <c r="M148" s="52"/>
    </row>
    <row r="149" spans="13:13" x14ac:dyDescent="0.25">
      <c r="M149" s="52"/>
    </row>
    <row r="150" spans="13:13" x14ac:dyDescent="0.25">
      <c r="M150" s="52"/>
    </row>
    <row r="151" spans="13:13" x14ac:dyDescent="0.25">
      <c r="M151" s="52"/>
    </row>
    <row r="152" spans="13:13" x14ac:dyDescent="0.25">
      <c r="M152" s="52"/>
    </row>
    <row r="153" spans="13:13" x14ac:dyDescent="0.25">
      <c r="M153" s="52"/>
    </row>
    <row r="154" spans="13:13" x14ac:dyDescent="0.25">
      <c r="M154" s="52"/>
    </row>
    <row r="155" spans="13:13" x14ac:dyDescent="0.25">
      <c r="M155" s="52"/>
    </row>
    <row r="156" spans="13:13" x14ac:dyDescent="0.25">
      <c r="M156" s="52"/>
    </row>
    <row r="157" spans="13:13" x14ac:dyDescent="0.25">
      <c r="M157" s="52"/>
    </row>
    <row r="158" spans="13:13" x14ac:dyDescent="0.25">
      <c r="M158" s="52"/>
    </row>
    <row r="159" spans="13:13" x14ac:dyDescent="0.25">
      <c r="M159" s="52"/>
    </row>
    <row r="160" spans="13:13" x14ac:dyDescent="0.25">
      <c r="M160" s="52"/>
    </row>
    <row r="161" spans="13:13" x14ac:dyDescent="0.25">
      <c r="M161" s="52"/>
    </row>
    <row r="162" spans="13:13" x14ac:dyDescent="0.25">
      <c r="M162" s="52"/>
    </row>
    <row r="163" spans="13:13" x14ac:dyDescent="0.25">
      <c r="M163" s="52"/>
    </row>
    <row r="164" spans="13:13" x14ac:dyDescent="0.25">
      <c r="M164" s="52"/>
    </row>
    <row r="165" spans="13:13" x14ac:dyDescent="0.25">
      <c r="M165" s="52"/>
    </row>
    <row r="166" spans="13:13" x14ac:dyDescent="0.25">
      <c r="M166" s="52"/>
    </row>
    <row r="167" spans="13:13" x14ac:dyDescent="0.25">
      <c r="M167" s="52"/>
    </row>
    <row r="168" spans="13:13" x14ac:dyDescent="0.25">
      <c r="M168" s="52"/>
    </row>
    <row r="169" spans="13:13" x14ac:dyDescent="0.25">
      <c r="M169" s="52"/>
    </row>
    <row r="170" spans="13:13" x14ac:dyDescent="0.25">
      <c r="M170" s="52"/>
    </row>
    <row r="171" spans="13:13" x14ac:dyDescent="0.25">
      <c r="M171" s="52"/>
    </row>
    <row r="172" spans="13:13" x14ac:dyDescent="0.25">
      <c r="M172" s="52"/>
    </row>
    <row r="173" spans="13:13" x14ac:dyDescent="0.25">
      <c r="M173" s="52"/>
    </row>
    <row r="174" spans="13:13" x14ac:dyDescent="0.25">
      <c r="M174" s="52"/>
    </row>
    <row r="175" spans="13:13" x14ac:dyDescent="0.25">
      <c r="M175" s="52"/>
    </row>
    <row r="176" spans="13:13" x14ac:dyDescent="0.25">
      <c r="M176" s="52"/>
    </row>
    <row r="177" spans="13:13" x14ac:dyDescent="0.25">
      <c r="M177" s="52"/>
    </row>
    <row r="178" spans="13:13" x14ac:dyDescent="0.25">
      <c r="M178" s="52"/>
    </row>
    <row r="179" spans="13:13" x14ac:dyDescent="0.25">
      <c r="M179" s="52"/>
    </row>
    <row r="180" spans="13:13" x14ac:dyDescent="0.25">
      <c r="M180" s="52"/>
    </row>
    <row r="181" spans="13:13" x14ac:dyDescent="0.25">
      <c r="M181" s="52"/>
    </row>
    <row r="182" spans="13:13" x14ac:dyDescent="0.25">
      <c r="M182" s="52"/>
    </row>
    <row r="183" spans="13:13" x14ac:dyDescent="0.25">
      <c r="M183" s="52"/>
    </row>
    <row r="184" spans="13:13" x14ac:dyDescent="0.25">
      <c r="M184" s="52"/>
    </row>
    <row r="185" spans="13:13" x14ac:dyDescent="0.25">
      <c r="M185" s="52"/>
    </row>
    <row r="186" spans="13:13" x14ac:dyDescent="0.25">
      <c r="M186" s="52"/>
    </row>
    <row r="187" spans="13:13" x14ac:dyDescent="0.25">
      <c r="M187" s="52"/>
    </row>
    <row r="188" spans="13:13" x14ac:dyDescent="0.25">
      <c r="M188" s="52"/>
    </row>
    <row r="189" spans="13:13" x14ac:dyDescent="0.25">
      <c r="M189" s="52"/>
    </row>
    <row r="190" spans="13:13" x14ac:dyDescent="0.25">
      <c r="M190" s="52"/>
    </row>
    <row r="191" spans="13:13" x14ac:dyDescent="0.25">
      <c r="M191" s="52"/>
    </row>
    <row r="192" spans="13:13" x14ac:dyDescent="0.25">
      <c r="M192" s="52"/>
    </row>
    <row r="193" spans="13:13" x14ac:dyDescent="0.25">
      <c r="M193" s="52"/>
    </row>
    <row r="194" spans="13:13" x14ac:dyDescent="0.25">
      <c r="M194" s="52"/>
    </row>
    <row r="195" spans="13:13" x14ac:dyDescent="0.25">
      <c r="M195" s="52"/>
    </row>
    <row r="196" spans="13:13" x14ac:dyDescent="0.25">
      <c r="M196" s="52"/>
    </row>
    <row r="197" spans="13:13" x14ac:dyDescent="0.25">
      <c r="M197" s="52"/>
    </row>
    <row r="198" spans="13:13" x14ac:dyDescent="0.25">
      <c r="M198" s="52"/>
    </row>
    <row r="199" spans="13:13" x14ac:dyDescent="0.25">
      <c r="M199" s="52"/>
    </row>
    <row r="200" spans="13:13" x14ac:dyDescent="0.25">
      <c r="M200" s="52"/>
    </row>
    <row r="201" spans="13:13" x14ac:dyDescent="0.25">
      <c r="M201" s="52"/>
    </row>
    <row r="202" spans="13:13" x14ac:dyDescent="0.25">
      <c r="M202" s="52"/>
    </row>
    <row r="203" spans="13:13" x14ac:dyDescent="0.25">
      <c r="M203" s="52"/>
    </row>
    <row r="204" spans="13:13" x14ac:dyDescent="0.25">
      <c r="M204" s="52"/>
    </row>
    <row r="205" spans="13:13" x14ac:dyDescent="0.25">
      <c r="M205" s="52"/>
    </row>
    <row r="206" spans="13:13" x14ac:dyDescent="0.25">
      <c r="M206" s="52"/>
    </row>
    <row r="207" spans="13:13" x14ac:dyDescent="0.25">
      <c r="M207" s="52"/>
    </row>
    <row r="208" spans="13:13" x14ac:dyDescent="0.25">
      <c r="M208" s="52"/>
    </row>
    <row r="209" spans="13:13" x14ac:dyDescent="0.25">
      <c r="M209" s="52"/>
    </row>
    <row r="210" spans="13:13" x14ac:dyDescent="0.25">
      <c r="M210" s="52"/>
    </row>
    <row r="211" spans="13:13" x14ac:dyDescent="0.25">
      <c r="M211" s="52"/>
    </row>
    <row r="212" spans="13:13" x14ac:dyDescent="0.25">
      <c r="M212" s="52"/>
    </row>
    <row r="213" spans="13:13" x14ac:dyDescent="0.25">
      <c r="M213" s="52"/>
    </row>
    <row r="214" spans="13:13" x14ac:dyDescent="0.25">
      <c r="M214" s="52"/>
    </row>
    <row r="215" spans="13:13" x14ac:dyDescent="0.25">
      <c r="M215" s="52"/>
    </row>
    <row r="216" spans="13:13" x14ac:dyDescent="0.25">
      <c r="M216" s="52"/>
    </row>
    <row r="217" spans="13:13" x14ac:dyDescent="0.25">
      <c r="M217" s="52"/>
    </row>
    <row r="218" spans="13:13" x14ac:dyDescent="0.25">
      <c r="M218" s="52"/>
    </row>
    <row r="219" spans="13:13" x14ac:dyDescent="0.25">
      <c r="M219" s="52"/>
    </row>
    <row r="220" spans="13:13" x14ac:dyDescent="0.25">
      <c r="M220" s="52"/>
    </row>
    <row r="221" spans="13:13" x14ac:dyDescent="0.25">
      <c r="M221" s="52"/>
    </row>
    <row r="222" spans="13:13" x14ac:dyDescent="0.25">
      <c r="M222" s="52"/>
    </row>
    <row r="223" spans="13:13" x14ac:dyDescent="0.25">
      <c r="M223" s="52"/>
    </row>
    <row r="224" spans="13:13" x14ac:dyDescent="0.25">
      <c r="M224" s="52"/>
    </row>
    <row r="225" spans="13:13" x14ac:dyDescent="0.25">
      <c r="M225" s="52"/>
    </row>
    <row r="226" spans="13:13" x14ac:dyDescent="0.25">
      <c r="M226" s="52"/>
    </row>
    <row r="227" spans="13:13" x14ac:dyDescent="0.25">
      <c r="M227" s="52"/>
    </row>
    <row r="228" spans="13:13" x14ac:dyDescent="0.25">
      <c r="M228" s="52"/>
    </row>
    <row r="229" spans="13:13" x14ac:dyDescent="0.25">
      <c r="M229" s="52"/>
    </row>
    <row r="230" spans="13:13" x14ac:dyDescent="0.25">
      <c r="M230" s="52"/>
    </row>
    <row r="231" spans="13:13" x14ac:dyDescent="0.25">
      <c r="M231" s="52"/>
    </row>
    <row r="232" spans="13:13" x14ac:dyDescent="0.25">
      <c r="M232" s="52"/>
    </row>
    <row r="233" spans="13:13" x14ac:dyDescent="0.25">
      <c r="M233" s="52"/>
    </row>
    <row r="234" spans="13:13" x14ac:dyDescent="0.25">
      <c r="M234" s="52"/>
    </row>
    <row r="235" spans="13:13" x14ac:dyDescent="0.25">
      <c r="M235" s="52"/>
    </row>
    <row r="236" spans="13:13" x14ac:dyDescent="0.25">
      <c r="M236" s="52"/>
    </row>
    <row r="237" spans="13:13" x14ac:dyDescent="0.25">
      <c r="M237" s="52"/>
    </row>
    <row r="238" spans="13:13" x14ac:dyDescent="0.25">
      <c r="M238" s="52"/>
    </row>
    <row r="239" spans="13:13" x14ac:dyDescent="0.25">
      <c r="M239" s="52"/>
    </row>
    <row r="240" spans="13:13" x14ac:dyDescent="0.25">
      <c r="M240" s="52"/>
    </row>
    <row r="241" spans="13:13" x14ac:dyDescent="0.25">
      <c r="M241" s="52"/>
    </row>
    <row r="242" spans="13:13" x14ac:dyDescent="0.25">
      <c r="M242" s="52"/>
    </row>
    <row r="243" spans="13:13" x14ac:dyDescent="0.25">
      <c r="M243" s="52"/>
    </row>
    <row r="244" spans="13:13" x14ac:dyDescent="0.25">
      <c r="M244" s="52"/>
    </row>
    <row r="245" spans="13:13" x14ac:dyDescent="0.25">
      <c r="M245" s="52"/>
    </row>
    <row r="246" spans="13:13" x14ac:dyDescent="0.25">
      <c r="M246" s="52"/>
    </row>
    <row r="247" spans="13:13" x14ac:dyDescent="0.25">
      <c r="M247" s="52"/>
    </row>
    <row r="248" spans="13:13" x14ac:dyDescent="0.25">
      <c r="M248" s="52"/>
    </row>
    <row r="249" spans="13:13" x14ac:dyDescent="0.25">
      <c r="M249" s="52"/>
    </row>
    <row r="250" spans="13:13" x14ac:dyDescent="0.25">
      <c r="M250" s="52"/>
    </row>
    <row r="251" spans="13:13" x14ac:dyDescent="0.25">
      <c r="M251" s="52"/>
    </row>
    <row r="252" spans="13:13" x14ac:dyDescent="0.25">
      <c r="M252" s="52"/>
    </row>
    <row r="253" spans="13:13" x14ac:dyDescent="0.25">
      <c r="M253" s="52"/>
    </row>
    <row r="254" spans="13:13" x14ac:dyDescent="0.25">
      <c r="M254" s="52"/>
    </row>
    <row r="255" spans="13:13" x14ac:dyDescent="0.25">
      <c r="M255" s="52"/>
    </row>
    <row r="256" spans="13:13" x14ac:dyDescent="0.25">
      <c r="M256" s="52"/>
    </row>
    <row r="257" spans="13:13" x14ac:dyDescent="0.25">
      <c r="M257" s="52"/>
    </row>
    <row r="258" spans="13:13" x14ac:dyDescent="0.25">
      <c r="M258" s="52"/>
    </row>
    <row r="259" spans="13:13" x14ac:dyDescent="0.25">
      <c r="M259" s="52"/>
    </row>
    <row r="260" spans="13:13" x14ac:dyDescent="0.25">
      <c r="M260" s="52"/>
    </row>
    <row r="261" spans="13:13" x14ac:dyDescent="0.25">
      <c r="M261" s="52"/>
    </row>
    <row r="262" spans="13:13" x14ac:dyDescent="0.25">
      <c r="M262" s="52"/>
    </row>
    <row r="263" spans="13:13" x14ac:dyDescent="0.25">
      <c r="M263" s="52"/>
    </row>
    <row r="264" spans="13:13" x14ac:dyDescent="0.25">
      <c r="M264" s="52"/>
    </row>
    <row r="265" spans="13:13" x14ac:dyDescent="0.25">
      <c r="M265" s="52"/>
    </row>
    <row r="266" spans="13:13" x14ac:dyDescent="0.25">
      <c r="M266" s="52"/>
    </row>
    <row r="267" spans="13:13" x14ac:dyDescent="0.25">
      <c r="M267" s="52"/>
    </row>
    <row r="268" spans="13:13" x14ac:dyDescent="0.25">
      <c r="M268" s="52"/>
    </row>
    <row r="269" spans="13:13" x14ac:dyDescent="0.25">
      <c r="M269" s="52"/>
    </row>
    <row r="270" spans="13:13" x14ac:dyDescent="0.25">
      <c r="M270" s="52"/>
    </row>
    <row r="271" spans="13:13" x14ac:dyDescent="0.25">
      <c r="M271" s="52"/>
    </row>
    <row r="272" spans="13:13" x14ac:dyDescent="0.25">
      <c r="M272" s="52"/>
    </row>
    <row r="273" spans="13:13" x14ac:dyDescent="0.25">
      <c r="M273" s="52"/>
    </row>
    <row r="274" spans="13:13" x14ac:dyDescent="0.25">
      <c r="M274" s="52"/>
    </row>
    <row r="275" spans="13:13" x14ac:dyDescent="0.25">
      <c r="M275" s="52"/>
    </row>
    <row r="276" spans="13:13" x14ac:dyDescent="0.25">
      <c r="M276" s="52"/>
    </row>
    <row r="277" spans="13:13" x14ac:dyDescent="0.25">
      <c r="M277" s="52"/>
    </row>
    <row r="278" spans="13:13" x14ac:dyDescent="0.25">
      <c r="M278" s="52"/>
    </row>
    <row r="279" spans="13:13" x14ac:dyDescent="0.25">
      <c r="M279" s="52"/>
    </row>
    <row r="280" spans="13:13" x14ac:dyDescent="0.25">
      <c r="M280" s="52"/>
    </row>
    <row r="281" spans="13:13" x14ac:dyDescent="0.25">
      <c r="M281" s="52"/>
    </row>
    <row r="282" spans="13:13" x14ac:dyDescent="0.25">
      <c r="M282" s="52"/>
    </row>
    <row r="283" spans="13:13" x14ac:dyDescent="0.25">
      <c r="M283" s="52"/>
    </row>
    <row r="284" spans="13:13" x14ac:dyDescent="0.25">
      <c r="M284" s="52"/>
    </row>
    <row r="285" spans="13:13" x14ac:dyDescent="0.25">
      <c r="M285" s="52"/>
    </row>
    <row r="286" spans="13:13" x14ac:dyDescent="0.25">
      <c r="M286" s="52"/>
    </row>
    <row r="287" spans="13:13" x14ac:dyDescent="0.25">
      <c r="M287" s="52"/>
    </row>
    <row r="288" spans="13:13" x14ac:dyDescent="0.25">
      <c r="M288" s="52"/>
    </row>
    <row r="289" spans="13:13" x14ac:dyDescent="0.25">
      <c r="M289" s="52"/>
    </row>
    <row r="290" spans="13:13" x14ac:dyDescent="0.25">
      <c r="M290" s="52"/>
    </row>
    <row r="291" spans="13:13" x14ac:dyDescent="0.25">
      <c r="M291" s="52"/>
    </row>
    <row r="292" spans="13:13" x14ac:dyDescent="0.25">
      <c r="M292" s="52"/>
    </row>
    <row r="293" spans="13:13" x14ac:dyDescent="0.25">
      <c r="M293" s="52"/>
    </row>
    <row r="294" spans="13:13" x14ac:dyDescent="0.25">
      <c r="M294" s="52"/>
    </row>
    <row r="295" spans="13:13" x14ac:dyDescent="0.25">
      <c r="M295" s="52"/>
    </row>
    <row r="296" spans="13:13" x14ac:dyDescent="0.25">
      <c r="M296" s="52"/>
    </row>
    <row r="297" spans="13:13" x14ac:dyDescent="0.25">
      <c r="M297" s="52"/>
    </row>
    <row r="298" spans="13:13" x14ac:dyDescent="0.25">
      <c r="M298" s="52"/>
    </row>
  </sheetData>
  <mergeCells count="13">
    <mergeCell ref="A95:H95"/>
    <mergeCell ref="B107:E107"/>
    <mergeCell ref="B111:E111"/>
    <mergeCell ref="B112:E112"/>
    <mergeCell ref="B113:E113"/>
    <mergeCell ref="E8:P8"/>
    <mergeCell ref="A1:P1"/>
    <mergeCell ref="A2:P2"/>
    <mergeCell ref="A5:P5"/>
    <mergeCell ref="A6:P6"/>
    <mergeCell ref="A7:P7"/>
    <mergeCell ref="A3:P3"/>
    <mergeCell ref="A4:P4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2024-07-15T12:36:07Z</cp:lastPrinted>
  <dcterms:created xsi:type="dcterms:W3CDTF">2018-04-17T18:57:16Z</dcterms:created>
  <dcterms:modified xsi:type="dcterms:W3CDTF">2024-11-08T02:37:05Z</dcterms:modified>
</cp:coreProperties>
</file>