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ENCCONTA\Desktop\07 julio 2024 web\"/>
    </mc:Choice>
  </mc:AlternateContent>
  <xr:revisionPtr revIDLastSave="0" documentId="13_ncr:1_{AB8BC4D8-1AB9-460B-9D2B-28B5E02EFB09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Ejecución juli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B27" i="3" l="1"/>
  <c r="B53" i="3"/>
  <c r="D33" i="3" l="1"/>
  <c r="C33" i="3" s="1"/>
  <c r="D32" i="3"/>
  <c r="D30" i="3"/>
  <c r="O11" i="3"/>
  <c r="N11" i="3" l="1"/>
  <c r="M11" i="3" l="1"/>
  <c r="L11" i="3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M17" i="3"/>
  <c r="N17" i="3"/>
  <c r="O17" i="3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45" i="3"/>
  <c r="B11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3" i="3" s="1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<sst xmlns="http://schemas.openxmlformats.org/spreadsheetml/2006/main" count="124" uniqueCount="122">
  <si>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</si>
  <si>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</si>
  <si>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</si>
  <si>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</si>
  <si>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</si>
  <si>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</si>
  <si>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</si>
  <si>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</si>
  <si>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</si>
  <si>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</si>
  <si>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</si>
  <si>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</si>
  <si>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</si>
  <si>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</si>
  <si>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</si>
  <si>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</si>
  <si>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</si>
  <si>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</si>
  <si>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</si>
  <si>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</si>
  <si>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</si>
  <si>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</si>
  <si>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</si>
  <si>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</si>
  <si>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</si>
  <si>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</si>
  <si>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</si>
  <si>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</si>
  <si>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</si>
  <si>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</si>
  <si>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</si>
  <si>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</si>
  <si>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</si>
  <si>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</si>
  <si>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</si>
  <si>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</si>
  <si>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</si>
  <si>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</si>
  <si>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</si>
  <si>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</si>
  <si>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</si>
  <si>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</si>
  <si>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</si>
  <si>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</si>
  <si>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</si>
  <si>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</si>
  <si>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</si>
  <si>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</si>
  <si>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</si>
  <si>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</si>
  <si>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</si>
  <si>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</si>
  <si>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</si>
  <si>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</si>
  <si>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</si>
  <si>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</si>
  <si>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</si>
  <si>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</si>
  <si>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</si>
  <si>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</si>
  <si>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</si>
  <si>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</si>
  <si>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</si>
  <si>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</si>
  <si>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</si>
  <si>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</si>
  <si>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</si>
  <si>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</si>
  <si>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</si>
  <si>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</si>
  <si>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</si>
  <si>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</si>
  <si>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</si>
  <si>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</si>
  <si>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</si>
  <si>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</si>
  <si>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</si>
  <si>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</si>
  <si>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</si>
  <si>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</si>
  <si>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</si>
  <si>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</si>
  <si>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</si>
  <si>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</si>
  <si>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</si>
  <si>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</si>
  <si>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</si>
  <si>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</si>
  <si>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</si>
  <si>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</si>
  <si>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</si>
  <si>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</si>
  <si>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</si>
  <si>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</si>
  <si>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</si>
  <si>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</si>
  <si>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</si>
  <si>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</si>
  <si>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</si>
  <si>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</si>
  <si>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</si>
  <si>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</si>
  <si>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</si>
  <si>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</si>
  <si>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</si>
  <si>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</si>
  <si>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</si>
  <si>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</si>
  <si>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</si>
  <si>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</si>
  <si>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</si>
  <si>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</si>
  <si>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</si>
  <si>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</si>
  <si>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</si>
  <si>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</si>
  <si>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</si>
  <si>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</si>
  <si>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</si>
  <si>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Fuente: Reportes SIGEF al 31 Julio 2024</t>
  </si>
  <si>
    <t>Fecha de registro: hasta el 09 de agosto 2024</t>
  </si>
  <si>
    <t>Fecha de imputación: hasta el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</si>
</sst>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567206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showGridLines="0" tabSelected="1" topLeftCell="A79" zoomScaleNormal="100" workbookViewId="0">
      <selection activeCell="A2" sqref="A2:P2"/>
    </sheetView>
  </sheetViews>
  <sheetFormatPr baseColWidth="10" defaultColWidth="9.140625" defaultRowHeight="15" x14ac:dyDescent="0.25"/>
  <cols>
    <col min="1" max="1" width="33.42578125" customWidth="1"/>
    <col min="2" max="2" width="16.85546875" customWidth="1"/>
    <col min="3" max="3" width="10.85546875" customWidth="1"/>
    <col min="4" max="4" width="14.85546875" customWidth="1"/>
    <col min="5" max="5" width="17.5703125" customWidth="1"/>
    <col min="6" max="6" width="15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customWidth="1"/>
    <col min="14" max="14" width="14.42578125" customWidth="1"/>
    <col min="15" max="15" width="12.1406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8" t="s">
        <v>97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R1" s="7"/>
    </row>
    <row r="2" spans="1:29" ht="18.75" x14ac:dyDescent="0.25">
      <c r="A2" s="49" t="s">
        <v>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12"/>
    </row>
    <row r="3" spans="1:29" ht="18.75" customHeight="1" x14ac:dyDescent="0.25">
      <c r="A3" s="52" t="s">
        <v>106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R3" s="12"/>
    </row>
    <row r="4" spans="1:29" ht="18.75" customHeight="1" x14ac:dyDescent="0.25">
      <c r="A4" s="53" t="s">
        <v>107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R4" s="12"/>
    </row>
    <row r="5" spans="1:29" ht="15.75" x14ac:dyDescent="0.25">
      <c r="A5" s="50" t="s">
        <v>112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R5" s="12" t="s">
        <v>92</v>
      </c>
    </row>
    <row r="6" spans="1:29" ht="15.75" x14ac:dyDescent="0.25">
      <c r="A6" s="50" t="s">
        <v>95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R6" s="12" t="s">
        <v>91</v>
      </c>
    </row>
    <row r="7" spans="1:29" x14ac:dyDescent="0.25">
      <c r="A7" s="51" t="s">
        <v>36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R7" s="12" t="s">
        <v>93</v>
      </c>
    </row>
    <row r="8" spans="1:29" x14ac:dyDescent="0.25">
      <c r="E8" s="45" t="s">
        <v>110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7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2">
        <f>+B12+B13+B14+B15+B16</f>
        <v>184591602</v>
      </c>
      <c r="C11" s="3"/>
      <c r="D11" s="14">
        <f>SUM(D12:D16)</f>
        <v>97996382.989999995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14">
        <f>+L12+L13+L16</f>
        <v>0</v>
      </c>
      <c r="M11" s="14">
        <f>+M12+M13+M16</f>
        <v>0</v>
      </c>
      <c r="N11" s="14">
        <f>+N12+N13+N16</f>
        <v>0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30">
        <v>124812212</v>
      </c>
      <c r="C12" s="31">
        <v>0</v>
      </c>
      <c r="D12" s="30">
        <v>64908163.130000003</v>
      </c>
      <c r="E12" s="30">
        <v>9172041.9499999993</v>
      </c>
      <c r="F12" s="30">
        <v>9145208.6199999992</v>
      </c>
      <c r="G12" s="30">
        <v>9650066.9000000004</v>
      </c>
      <c r="H12" s="30">
        <v>9210636.9499999993</v>
      </c>
      <c r="I12" s="30">
        <v>9166636.9499999993</v>
      </c>
      <c r="J12" s="30">
        <v>9967133.1500000004</v>
      </c>
      <c r="K12" s="40">
        <v>8596438.6099999994</v>
      </c>
      <c r="L12" s="31">
        <v>0</v>
      </c>
      <c r="M12" s="31">
        <v>0</v>
      </c>
      <c r="N12" s="31">
        <v>0</v>
      </c>
      <c r="O12" s="31">
        <v>0</v>
      </c>
      <c r="P12" s="19">
        <v>0</v>
      </c>
    </row>
    <row r="13" spans="1:29" x14ac:dyDescent="0.25">
      <c r="A13" s="6" t="s">
        <v>4</v>
      </c>
      <c r="B13" s="30">
        <v>42575554</v>
      </c>
      <c r="C13" s="31">
        <v>0</v>
      </c>
      <c r="D13" s="30">
        <v>23434325.059999999</v>
      </c>
      <c r="E13" s="30">
        <v>1809005.33</v>
      </c>
      <c r="F13" s="30">
        <v>1828640.33</v>
      </c>
      <c r="G13" s="31">
        <v>1825940.33</v>
      </c>
      <c r="H13" s="30">
        <v>1790940.33</v>
      </c>
      <c r="I13" s="30">
        <v>1774440.33</v>
      </c>
      <c r="J13" s="30">
        <v>10324295.08</v>
      </c>
      <c r="K13" s="40">
        <v>4081063.33</v>
      </c>
      <c r="L13" s="31">
        <v>0</v>
      </c>
      <c r="M13" s="31">
        <v>0</v>
      </c>
      <c r="N13" s="31">
        <v>0</v>
      </c>
      <c r="O13" s="31">
        <v>0</v>
      </c>
      <c r="P13" s="19">
        <v>0</v>
      </c>
    </row>
    <row r="14" spans="1:29" ht="30" x14ac:dyDescent="0.25">
      <c r="A14" s="6" t="s">
        <v>37</v>
      </c>
      <c r="B14" s="31">
        <v>0</v>
      </c>
      <c r="C14" s="31">
        <v>0</v>
      </c>
      <c r="D14" s="3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1">
        <v>0</v>
      </c>
      <c r="C15" s="31">
        <v>0</v>
      </c>
      <c r="D15" s="31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0">
        <v>17203836</v>
      </c>
      <c r="C16" s="31">
        <v>0</v>
      </c>
      <c r="D16" s="30">
        <v>9653894.8000000007</v>
      </c>
      <c r="E16" s="30">
        <v>1391617.81</v>
      </c>
      <c r="F16" s="30">
        <v>1387974.67</v>
      </c>
      <c r="G16" s="30">
        <v>1366976.67</v>
      </c>
      <c r="H16" s="30">
        <v>1397978.69</v>
      </c>
      <c r="I16" s="30">
        <v>1391251.09</v>
      </c>
      <c r="J16" s="30">
        <v>1414197.58</v>
      </c>
      <c r="K16" s="40">
        <v>1303898.29</v>
      </c>
      <c r="L16" s="31">
        <v>0</v>
      </c>
      <c r="M16" s="31">
        <v>0</v>
      </c>
      <c r="N16" s="31">
        <v>0</v>
      </c>
      <c r="O16" s="31">
        <v>0</v>
      </c>
      <c r="P16" s="19">
        <v>0</v>
      </c>
    </row>
    <row r="17" spans="1:17" x14ac:dyDescent="0.25">
      <c r="A17" s="3" t="s">
        <v>7</v>
      </c>
      <c r="B17" s="32">
        <f>+B18+B19+B20+B21+B23+B22+B24+B25+B26</f>
        <v>26642081</v>
      </c>
      <c r="C17" s="3"/>
      <c r="D17" s="14">
        <f>SUM(D18:D26)</f>
        <v>12249749.460000001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1899534.96</v>
      </c>
      <c r="I17" s="14">
        <f t="shared" si="4"/>
        <v>1485441.83</v>
      </c>
      <c r="J17" s="14">
        <f t="shared" si="4"/>
        <v>1985682.73</v>
      </c>
      <c r="K17" s="14">
        <f t="shared" si="4"/>
        <v>1803546.47</v>
      </c>
      <c r="L17" s="14">
        <f t="shared" si="4"/>
        <v>0</v>
      </c>
      <c r="M17" s="14">
        <f t="shared" si="4"/>
        <v>0</v>
      </c>
      <c r="N17" s="20">
        <f t="shared" si="4"/>
        <v>0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30">
        <v>17390800</v>
      </c>
      <c r="C18" s="31">
        <v>0</v>
      </c>
      <c r="D18" s="30">
        <v>7835300.7300000004</v>
      </c>
      <c r="E18" s="30">
        <v>516544.88</v>
      </c>
      <c r="F18" s="30">
        <v>2047432.66</v>
      </c>
      <c r="G18" s="30">
        <v>496443.03</v>
      </c>
      <c r="H18" s="30">
        <v>1440250.72</v>
      </c>
      <c r="I18" s="30">
        <v>1406441.83</v>
      </c>
      <c r="J18" s="30">
        <v>434672.54</v>
      </c>
      <c r="K18" s="40">
        <v>1488561.47</v>
      </c>
      <c r="L18" s="31">
        <v>0</v>
      </c>
      <c r="M18" s="31">
        <v>0</v>
      </c>
      <c r="N18" s="31">
        <v>0</v>
      </c>
      <c r="O18" s="31">
        <v>0</v>
      </c>
      <c r="P18" s="19">
        <v>0</v>
      </c>
    </row>
    <row r="19" spans="1:17" ht="30" x14ac:dyDescent="0.25">
      <c r="A19" s="6" t="s">
        <v>9</v>
      </c>
      <c r="B19" s="30">
        <v>1379431</v>
      </c>
      <c r="C19" s="31">
        <v>0</v>
      </c>
      <c r="D19" s="30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28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18">
        <v>51180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8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1088600</v>
      </c>
      <c r="C22" s="19">
        <v>0</v>
      </c>
      <c r="D22" s="18">
        <v>426000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18">
        <v>2393812</v>
      </c>
      <c r="C23" s="19">
        <v>0</v>
      </c>
      <c r="D23" s="18">
        <f>1507225.43+886568.94</f>
        <v>2393794.37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18">
        <v>1963480</v>
      </c>
      <c r="C24" s="19">
        <v>0</v>
      </c>
      <c r="D24" s="18">
        <v>994152.36</v>
      </c>
      <c r="E24" s="19">
        <v>0</v>
      </c>
      <c r="F24" s="19">
        <v>0</v>
      </c>
      <c r="G24" s="18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1574778</v>
      </c>
      <c r="C25" s="19">
        <v>0</v>
      </c>
      <c r="D25" s="18">
        <v>354000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18">
        <v>800000</v>
      </c>
      <c r="C26" s="19">
        <v>0</v>
      </c>
      <c r="D26" s="18">
        <v>198240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19">
        <v>0</v>
      </c>
      <c r="M26" s="19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14">
        <f>+B28+B30+B34+B36+B29+B32+B33</f>
        <v>12497044</v>
      </c>
      <c r="C27" s="19">
        <v>0</v>
      </c>
      <c r="D27" s="38">
        <f>SUM(D28:D36)</f>
        <v>4740286.7300000004</v>
      </c>
      <c r="E27" s="38">
        <f>SUM(E28:E36)</f>
        <v>0</v>
      </c>
      <c r="F27" s="38">
        <f t="shared" ref="F27:P27" si="5">SUM(F28:F36)</f>
        <v>0</v>
      </c>
      <c r="G27" s="38">
        <f t="shared" si="5"/>
        <v>1250000</v>
      </c>
      <c r="H27" s="38">
        <f t="shared" si="5"/>
        <v>1789188.38</v>
      </c>
      <c r="I27" s="38">
        <f t="shared" si="5"/>
        <v>836125.85</v>
      </c>
      <c r="J27" s="38">
        <f t="shared" si="5"/>
        <v>513972.5</v>
      </c>
      <c r="K27" s="38">
        <f t="shared" si="5"/>
        <v>351000</v>
      </c>
      <c r="L27" s="38">
        <f t="shared" si="5"/>
        <v>0</v>
      </c>
      <c r="M27" s="38">
        <f t="shared" si="5"/>
        <v>0</v>
      </c>
      <c r="N27" s="38">
        <f t="shared" si="5"/>
        <v>0</v>
      </c>
      <c r="O27" s="38">
        <f t="shared" si="5"/>
        <v>0</v>
      </c>
      <c r="P27" s="38">
        <f t="shared" si="5"/>
        <v>0</v>
      </c>
    </row>
    <row r="28" spans="1:17" ht="30" x14ac:dyDescent="0.25">
      <c r="A28" s="6" t="s">
        <v>17</v>
      </c>
      <c r="B28" s="18">
        <v>1071053</v>
      </c>
      <c r="C28" s="19">
        <v>0</v>
      </c>
      <c r="D28" s="18">
        <v>337113.09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19">
        <v>0</v>
      </c>
      <c r="M28" s="19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785314</v>
      </c>
      <c r="C29" s="19">
        <v>0</v>
      </c>
      <c r="D29" s="18">
        <v>140361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8">
        <v>1413965</v>
      </c>
      <c r="C30" s="19">
        <v>0</v>
      </c>
      <c r="D30" s="18">
        <f t="shared" ref="D30" si="6">SUM(E30:P30)</f>
        <v>210913.33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3">
        <v>0</v>
      </c>
      <c r="C31" s="33">
        <v>0</v>
      </c>
      <c r="D31" s="33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8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8">
        <v>127605</v>
      </c>
      <c r="C32" s="18"/>
      <c r="D32" s="18">
        <f t="shared" ref="D32:D33" si="7">SUM(E32:P32)</f>
        <v>49560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18">
        <v>32080</v>
      </c>
      <c r="C33" s="19">
        <f>SUM(D33:O33)</f>
        <v>5399.98</v>
      </c>
      <c r="D33" s="18">
        <f t="shared" si="7"/>
        <v>2699.99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28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18">
        <v>4775500</v>
      </c>
      <c r="C34" s="19">
        <v>0</v>
      </c>
      <c r="D34" s="18">
        <v>2774549.17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60" x14ac:dyDescent="0.25">
      <c r="A35" s="6" t="s">
        <v>39</v>
      </c>
      <c r="B35" s="33">
        <v>0</v>
      </c>
      <c r="C35" s="33">
        <v>0</v>
      </c>
      <c r="D35" s="33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8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4291527</v>
      </c>
      <c r="C36" s="33">
        <v>0</v>
      </c>
      <c r="D36" s="27">
        <v>1225090.1499999999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34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8">SUM(F38:F44)</f>
        <v>0</v>
      </c>
      <c r="G37" s="20">
        <f t="shared" si="8"/>
        <v>0</v>
      </c>
      <c r="H37" s="20">
        <v>0</v>
      </c>
      <c r="I37" s="20">
        <v>0</v>
      </c>
      <c r="J37" s="20">
        <f t="shared" si="8"/>
        <v>0</v>
      </c>
      <c r="K37" s="20">
        <f t="shared" si="8"/>
        <v>0</v>
      </c>
      <c r="L37" s="20">
        <f t="shared" ref="L37" si="9">SUM(L38:L44)</f>
        <v>0</v>
      </c>
      <c r="M37" s="20">
        <f t="shared" ref="M37" si="10">SUM(M38:M44)</f>
        <v>0</v>
      </c>
      <c r="N37" s="20">
        <f t="shared" ref="N37" si="11">SUM(N38:N44)</f>
        <v>0</v>
      </c>
      <c r="O37" s="20">
        <f t="shared" ref="O37" si="12">SUM(O38:O44)</f>
        <v>0</v>
      </c>
      <c r="P37" s="20">
        <f t="shared" ref="P37" si="13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ref="D38:D74" si="14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19">
        <v>0</v>
      </c>
      <c r="C39" s="6"/>
      <c r="D39" s="19">
        <f t="shared" si="14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19">
        <v>0</v>
      </c>
      <c r="C40" s="6"/>
      <c r="D40" s="19">
        <f t="shared" si="14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14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14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14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19">
        <v>0</v>
      </c>
      <c r="C44" s="6"/>
      <c r="D44" s="19">
        <f t="shared" si="14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4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20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14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19">
        <v>0</v>
      </c>
      <c r="C47" s="6"/>
      <c r="D47" s="19">
        <f t="shared" si="14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19">
        <v>0</v>
      </c>
      <c r="C48" s="6"/>
      <c r="D48" s="19">
        <f t="shared" si="14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14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14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14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19">
        <v>0</v>
      </c>
      <c r="C52" s="6"/>
      <c r="D52" s="19">
        <f t="shared" si="14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14">
        <f>+B54+B55+B56+B57+B58+B62</f>
        <v>16535886</v>
      </c>
      <c r="C53" s="19">
        <v>0</v>
      </c>
      <c r="D53" s="14">
        <f>+D54+D55+D58</f>
        <v>1378401.5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143580</v>
      </c>
      <c r="I53" s="14">
        <f t="shared" si="26"/>
        <v>95056.63</v>
      </c>
      <c r="J53" s="14">
        <f t="shared" si="26"/>
        <v>1115928.8700000001</v>
      </c>
      <c r="K53" s="41">
        <f t="shared" si="26"/>
        <v>23836</v>
      </c>
      <c r="L53" s="20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0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18">
        <v>2868846</v>
      </c>
      <c r="C54" s="19">
        <v>0</v>
      </c>
      <c r="D54" s="18">
        <v>1214904.8700000001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8">
        <v>925440</v>
      </c>
      <c r="C55" s="6"/>
      <c r="D55" s="18">
        <f t="shared" si="14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8"/>
      <c r="C56" s="6"/>
      <c r="D56" s="19">
        <f t="shared" si="14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8">
        <v>12462000</v>
      </c>
      <c r="C57" s="6"/>
      <c r="D57" s="19">
        <f t="shared" si="14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8">
        <v>279600</v>
      </c>
      <c r="C58" s="6"/>
      <c r="D58" s="18">
        <f t="shared" si="14"/>
        <v>8527.77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14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14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14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14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4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20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14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14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14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19">
        <v>0</v>
      </c>
      <c r="C67" s="6"/>
      <c r="D67" s="19">
        <f t="shared" si="14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34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20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ht="30" x14ac:dyDescent="0.25">
      <c r="A69" s="6" t="s">
        <v>62</v>
      </c>
      <c r="B69" s="19">
        <v>0</v>
      </c>
      <c r="C69" s="6"/>
      <c r="D69" s="19">
        <f t="shared" si="14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14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4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20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14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14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19">
        <v>0</v>
      </c>
      <c r="C74" s="6"/>
      <c r="D74" s="19">
        <f t="shared" si="14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5">
        <f>+B11+B17+B27+B37+B45+B63+B53+B68+B71</f>
        <v>240266613</v>
      </c>
      <c r="C75" s="8"/>
      <c r="D75" s="24">
        <f t="shared" ref="D75:P75" si="47">SUM(D11+D17+D27+D37+D45+D53+D63+D68+D71)</f>
        <v>116364820.67999999</v>
      </c>
      <c r="E75" s="24">
        <f>SUM(E11+E17+E27+E37+E45+E53+E63+E68+E71)</f>
        <v>12889209.970000001</v>
      </c>
      <c r="F75" s="24">
        <f t="shared" si="47"/>
        <v>14882540.75</v>
      </c>
      <c r="G75" s="24">
        <f>SUM(G11+G17+G27+G37+G45+G53+G63+G68+G71)</f>
        <v>16126311.560000001</v>
      </c>
      <c r="H75" s="24">
        <f t="shared" si="47"/>
        <v>16231859.309999999</v>
      </c>
      <c r="I75" s="24">
        <f t="shared" si="47"/>
        <v>14748952.68</v>
      </c>
      <c r="J75" s="24">
        <f t="shared" si="47"/>
        <v>25321209.910000004</v>
      </c>
      <c r="K75" s="24">
        <f t="shared" si="47"/>
        <v>16159782.700000001</v>
      </c>
      <c r="L75" s="24">
        <f t="shared" si="47"/>
        <v>0</v>
      </c>
      <c r="M75" s="24">
        <f t="shared" si="47"/>
        <v>0</v>
      </c>
      <c r="N75" s="24">
        <f t="shared" si="47"/>
        <v>0</v>
      </c>
      <c r="O75" s="24">
        <f t="shared" si="47"/>
        <v>0</v>
      </c>
      <c r="P75" s="24">
        <f t="shared" si="47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4">
        <f>+B79+B80</f>
        <v>0</v>
      </c>
      <c r="C78" s="3"/>
      <c r="D78" s="20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20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4">
        <f>+B82+B83</f>
        <v>0</v>
      </c>
      <c r="C81" s="3"/>
      <c r="D81" s="20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20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4">
        <f>+B85</f>
        <v>0</v>
      </c>
      <c r="C84" s="3"/>
      <c r="D84" s="20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20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6">
        <f>+B84+B81+B78</f>
        <v>0</v>
      </c>
      <c r="C86" s="29"/>
      <c r="D86" s="20">
        <f t="shared" si="49"/>
        <v>0</v>
      </c>
      <c r="E86" s="20">
        <f t="shared" ref="E86" si="75">SUM(F86:Q86)</f>
        <v>0</v>
      </c>
      <c r="F86" s="20">
        <f t="shared" ref="F86" si="76">SUM(G86:R86)</f>
        <v>0</v>
      </c>
      <c r="G86" s="20">
        <f t="shared" ref="G86" si="77">SUM(H86:S86)</f>
        <v>0</v>
      </c>
      <c r="H86" s="20">
        <f t="shared" ref="H86" si="78">SUM(I86:T86)</f>
        <v>0</v>
      </c>
      <c r="I86" s="20">
        <f t="shared" ref="I86" si="79">SUM(J86:U86)</f>
        <v>0</v>
      </c>
      <c r="J86" s="20">
        <f t="shared" ref="J86" si="80">SUM(K86:V86)</f>
        <v>0</v>
      </c>
      <c r="K86" s="20">
        <f t="shared" ref="K86" si="81">SUM(L86:W86)</f>
        <v>0</v>
      </c>
      <c r="L86" s="20">
        <f t="shared" ref="L86" si="82">SUM(M86:X86)</f>
        <v>0</v>
      </c>
      <c r="M86" s="20">
        <f t="shared" ref="M86" si="83">SUM(N86:Y86)</f>
        <v>0</v>
      </c>
      <c r="N86" s="20">
        <f t="shared" ref="N86" si="84">SUM(O86:Z86)</f>
        <v>0</v>
      </c>
      <c r="O86" s="20">
        <f t="shared" ref="O86" si="85">SUM(P86:AA86)</f>
        <v>0</v>
      </c>
      <c r="P86" s="20">
        <f t="shared" ref="P86" si="86">SUM(Q86:AB86)</f>
        <v>0</v>
      </c>
    </row>
    <row r="87" spans="1:16" x14ac:dyDescent="0.25">
      <c r="D87" t="s">
        <v>104</v>
      </c>
    </row>
    <row r="88" spans="1:16" ht="31.5" x14ac:dyDescent="0.25">
      <c r="A88" s="9" t="s">
        <v>78</v>
      </c>
      <c r="B88" s="37">
        <f>+B86+B75</f>
        <v>240266613</v>
      </c>
      <c r="C88" s="9"/>
      <c r="D88" s="25">
        <f>+D75</f>
        <v>116364820.67999999</v>
      </c>
      <c r="E88" s="25">
        <f t="shared" ref="E88:P88" si="87">SUM(E75+E86)</f>
        <v>12889209.970000001</v>
      </c>
      <c r="F88" s="25">
        <f>SUM(F75+F86)</f>
        <v>14882540.75</v>
      </c>
      <c r="G88" s="25">
        <f t="shared" si="87"/>
        <v>16126311.560000001</v>
      </c>
      <c r="H88" s="25">
        <f t="shared" si="87"/>
        <v>16231859.309999999</v>
      </c>
      <c r="I88" s="25">
        <f t="shared" si="87"/>
        <v>14748952.68</v>
      </c>
      <c r="J88" s="25">
        <f t="shared" si="87"/>
        <v>25321209.910000004</v>
      </c>
      <c r="K88" s="25">
        <f t="shared" si="87"/>
        <v>16159782.700000001</v>
      </c>
      <c r="L88" s="25">
        <f t="shared" si="87"/>
        <v>0</v>
      </c>
      <c r="M88" s="25">
        <f t="shared" si="87"/>
        <v>0</v>
      </c>
      <c r="N88" s="25">
        <f t="shared" si="87"/>
        <v>0</v>
      </c>
      <c r="O88" s="25">
        <f t="shared" si="87"/>
        <v>0</v>
      </c>
      <c r="P88" s="25">
        <f t="shared" si="87"/>
        <v>0</v>
      </c>
    </row>
    <row r="89" spans="1:16" x14ac:dyDescent="0.25">
      <c r="A89" t="s">
        <v>119</v>
      </c>
    </row>
    <row r="90" spans="1:16" x14ac:dyDescent="0.25">
      <c r="A90" t="s">
        <v>120</v>
      </c>
    </row>
    <row r="91" spans="1:16" x14ac:dyDescent="0.25">
      <c r="A91" t="s">
        <v>121</v>
      </c>
    </row>
    <row r="93" spans="1:16" x14ac:dyDescent="0.25">
      <c r="A93" s="39" t="s">
        <v>113</v>
      </c>
      <c r="B93" s="39"/>
      <c r="C93" s="39"/>
    </row>
    <row r="94" spans="1:16" x14ac:dyDescent="0.25">
      <c r="A94" s="39" t="s">
        <v>114</v>
      </c>
      <c r="B94" s="39"/>
      <c r="C94" s="39"/>
    </row>
    <row r="95" spans="1:16" x14ac:dyDescent="0.25">
      <c r="A95" s="42" t="s">
        <v>115</v>
      </c>
      <c r="B95" s="42"/>
      <c r="C95" s="42"/>
      <c r="D95" s="42"/>
      <c r="E95" s="42"/>
      <c r="F95" s="42"/>
      <c r="G95" s="42"/>
      <c r="H95" s="42"/>
    </row>
    <row r="96" spans="1:16" x14ac:dyDescent="0.25">
      <c r="A96" s="4"/>
      <c r="B96" s="4"/>
      <c r="C96" s="4"/>
      <c r="D96" s="4"/>
      <c r="E96" s="4"/>
      <c r="F96" s="4"/>
      <c r="G96" s="4"/>
      <c r="H96" s="4"/>
    </row>
    <row r="98" spans="1:7" x14ac:dyDescent="0.25">
      <c r="A98" s="21" t="s">
        <v>99</v>
      </c>
      <c r="B98" s="21"/>
      <c r="C98" s="21"/>
      <c r="D98" s="21" t="s">
        <v>104</v>
      </c>
      <c r="G98" s="21" t="s">
        <v>103</v>
      </c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2" t="s">
        <v>100</v>
      </c>
      <c r="B102" s="22"/>
      <c r="C102" s="22"/>
      <c r="D102" s="22"/>
      <c r="G102" s="22" t="s">
        <v>105</v>
      </c>
    </row>
    <row r="103" spans="1:7" x14ac:dyDescent="0.25">
      <c r="A103" s="21" t="s">
        <v>101</v>
      </c>
      <c r="B103" s="21"/>
      <c r="C103" s="21"/>
      <c r="D103" s="21"/>
      <c r="G103" s="21" t="s">
        <v>102</v>
      </c>
    </row>
    <row r="104" spans="1:7" x14ac:dyDescent="0.25">
      <c r="G104" s="21"/>
    </row>
    <row r="107" spans="1:7" x14ac:dyDescent="0.25">
      <c r="B107" s="43" t="s">
        <v>103</v>
      </c>
      <c r="C107" s="43"/>
      <c r="D107" s="43"/>
      <c r="E107" s="43"/>
    </row>
    <row r="111" spans="1:7" x14ac:dyDescent="0.25">
      <c r="B111" s="44" t="s">
        <v>116</v>
      </c>
      <c r="C111" s="44"/>
      <c r="D111" s="44"/>
      <c r="E111" s="44"/>
    </row>
    <row r="112" spans="1:7" x14ac:dyDescent="0.25">
      <c r="B112" s="43" t="s">
        <v>117</v>
      </c>
      <c r="C112" s="43"/>
      <c r="D112" s="43"/>
      <c r="E112" s="43"/>
    </row>
    <row r="113" spans="2:5" x14ac:dyDescent="0.25">
      <c r="B113" s="43" t="s">
        <v>118</v>
      </c>
      <c r="C113" s="43"/>
      <c r="D113" s="43"/>
      <c r="E113" s="43"/>
    </row>
  </sheetData>
  <mergeCells count="13">
    <mergeCell ref="E8:P8"/>
    <mergeCell ref="A1:P1"/>
    <mergeCell ref="A2:P2"/>
    <mergeCell ref="A5:P5"/>
    <mergeCell ref="A6:P6"/>
    <mergeCell ref="A7:P7"/>
    <mergeCell ref="A3:P3"/>
    <mergeCell ref="A4:P4"/>
    <mergeCell ref="A95:H95"/>
    <mergeCell ref="B107:E107"/>
    <mergeCell ref="B111:E111"/>
    <mergeCell ref="B112:E112"/>
    <mergeCell ref="B113:E113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2024-08-12T12:45:28Z</cp:lastPrinted>
  <dcterms:created xsi:type="dcterms:W3CDTF">2018-04-17T18:57:16Z</dcterms:created>
  <dcterms:modified xsi:type="dcterms:W3CDTF">2024-08-12T12:59:41Z</dcterms:modified>
</cp:coreProperties>
</file>