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ENCCONTA\Desktop\08 AGOSTO 2024 web\"/>
    </mc:Choice>
  </mc:AlternateContent>
  <xr:revisionPtr revIDLastSave="0" documentId="13_ncr:1_{76097701-9B59-4353-8C7C-DE6BB2A41E5D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Ejecución Agost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17" i="3"/>
  <c r="B53" i="3" l="1"/>
  <c r="D33" i="3" l="1"/>
  <c r="C33" i="3" s="1"/>
  <c r="D32" i="3"/>
  <c r="D30" i="3"/>
  <c r="O11" i="3"/>
  <c r="N11" i="3" l="1"/>
  <c r="M11" i="3" l="1"/>
  <c r="L11" i="3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M17" i="3"/>
  <c r="N17" i="3"/>
  <c r="O17" i="3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45" i="3"/>
  <c r="B11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3" i="3" s="1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75" i="3" l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<sst xmlns="http://schemas.openxmlformats.org/spreadsheetml/2006/main" count="124" uniqueCount="123">
  <si>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</si>
  <si>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</si>
  <si>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</si>
  <si>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</si>
  <si>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</si>
  <si>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</si>
  <si>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</si>
  <si>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</si>
  <si>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</si>
  <si>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</si>
  <si>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</si>
  <si>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</si>
  <si>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</si>
  <si>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</si>
  <si>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</si>
  <si>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</si>
  <si>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</si>
  <si>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</si>
  <si>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</si>
  <si>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</si>
  <si>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</si>
  <si>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</si>
  <si>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</si>
  <si>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</si>
  <si>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</si>
  <si>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</si>
  <si>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</si>
  <si>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</si>
  <si>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</si>
  <si>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</si>
  <si>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</si>
  <si>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</si>
  <si>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</si>
  <si>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</si>
  <si>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</si>
  <si>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</si>
  <si>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</si>
  <si>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</si>
  <si>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</si>
  <si>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</si>
  <si>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</si>
  <si>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</si>
  <si>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</si>
  <si>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</si>
  <si>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</si>
  <si>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</si>
  <si>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</si>
  <si>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</si>
  <si>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</si>
  <si>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</si>
  <si>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</si>
  <si>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</si>
  <si>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</si>
  <si>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</si>
  <si>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</si>
  <si>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</si>
  <si>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</si>
  <si>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</si>
  <si>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</si>
  <si>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</si>
  <si>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</si>
  <si>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</si>
  <si>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</si>
  <si>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</si>
  <si>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</si>
  <si>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</si>
  <si>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</si>
  <si>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</si>
  <si>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</si>
  <si>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</si>
  <si>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</si>
  <si>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</si>
  <si>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</si>
  <si>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</si>
  <si>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</si>
  <si>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</si>
  <si>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</si>
  <si>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</si>
  <si>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</si>
  <si>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</si>
  <si>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</si>
  <si>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</si>
  <si>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</si>
  <si>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</si>
  <si>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</si>
  <si>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</si>
  <si>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</si>
  <si>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</si>
  <si>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</si>
  <si>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</si>
  <si>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</si>
  <si>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</si>
  <si>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</si>
  <si>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</si>
  <si>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</si>
  <si>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</si>
  <si>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</si>
  <si>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</si>
  <si>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</si>
  <si>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</si>
  <si>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</si>
  <si>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</si>
  <si>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</si>
  <si>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</si>
  <si>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</si>
  <si>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</si>
  <si>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</si>
  <si>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</si>
  <si>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</si>
  <si>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</si>
  <si>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</si>
  <si>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</si>
  <si>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</si>
  <si>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</si>
  <si>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</si>
  <si>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</si>
  <si>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</si>
  <si>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</si>
  <si>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</si>
  <si>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Fuente: Reportes SIGEF al 31 de agosto 2024</t>
  </si>
  <si>
    <t>Fecha de registro: hasta el 05 de septiembre 2024</t>
  </si>
  <si>
    <t>Fecha de imputación: hasta el 31 de agosto 2024</t>
  </si>
  <si>
    <t>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</si>
</sst>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567206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showGridLines="0" tabSelected="1" topLeftCell="A52" zoomScaleNormal="100" workbookViewId="0">
      <selection activeCell="B96" sqref="B96"/>
    </sheetView>
  </sheetViews>
  <sheetFormatPr baseColWidth="10" defaultColWidth="9.140625" defaultRowHeight="15" x14ac:dyDescent="0.25"/>
  <cols>
    <col min="1" max="1" width="33.42578125" customWidth="1"/>
    <col min="2" max="2" width="16.85546875" customWidth="1"/>
    <col min="3" max="3" width="10.85546875" customWidth="1"/>
    <col min="4" max="4" width="14.85546875" customWidth="1"/>
    <col min="5" max="5" width="17.5703125" customWidth="1"/>
    <col min="6" max="6" width="15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customWidth="1"/>
    <col min="14" max="14" width="14.42578125" customWidth="1"/>
    <col min="15" max="15" width="12.1406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67" t="s">
        <v>97</v>
      </c>
      <c r="B1" s="67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R1" s="7"/>
    </row>
    <row r="2" spans="1:29" ht="18.75" x14ac:dyDescent="0.25">
      <c r="A2" s="68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R2" s="12"/>
    </row>
    <row r="3" spans="1:29" ht="18.75" customHeight="1" x14ac:dyDescent="0.25">
      <c r="A3" s="71" t="s">
        <v>106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R3" s="12"/>
    </row>
    <row r="4" spans="1:29" ht="18.75" customHeight="1" x14ac:dyDescent="0.25">
      <c r="A4" s="72" t="s">
        <v>107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R4" s="12"/>
    </row>
    <row r="5" spans="1:29" ht="15.75" x14ac:dyDescent="0.25">
      <c r="A5" s="69" t="s">
        <v>112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R5" s="12" t="s">
        <v>92</v>
      </c>
    </row>
    <row r="6" spans="1:29" ht="15.75" x14ac:dyDescent="0.25">
      <c r="A6" s="69" t="s">
        <v>95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R6" s="12" t="s">
        <v>91</v>
      </c>
    </row>
    <row r="7" spans="1:29" x14ac:dyDescent="0.25">
      <c r="A7" s="70" t="s">
        <v>36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R7" s="12" t="s">
        <v>93</v>
      </c>
    </row>
    <row r="8" spans="1:29" x14ac:dyDescent="0.25">
      <c r="E8" s="64" t="s">
        <v>110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8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8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184591602</v>
      </c>
      <c r="C11" s="3"/>
      <c r="D11" s="14">
        <f>SUM(D12:D16)</f>
        <v>109370073.78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39">
        <f>+L12+L13+L16</f>
        <v>11373690.789999999</v>
      </c>
      <c r="M11" s="14">
        <f>+M12+M13+M16</f>
        <v>0</v>
      </c>
      <c r="N11" s="14">
        <f>+N12+N13+N16</f>
        <v>0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29">
        <v>124812212</v>
      </c>
      <c r="C12" s="30">
        <v>0</v>
      </c>
      <c r="D12" s="29">
        <v>73310545.079999998</v>
      </c>
      <c r="E12" s="29">
        <v>9172041.9499999993</v>
      </c>
      <c r="F12" s="29">
        <v>9145208.6199999992</v>
      </c>
      <c r="G12" s="29">
        <v>9650066.9000000004</v>
      </c>
      <c r="H12" s="29">
        <v>9210636.9499999993</v>
      </c>
      <c r="I12" s="29">
        <v>9166636.9499999993</v>
      </c>
      <c r="J12" s="29">
        <v>9967133.1500000004</v>
      </c>
      <c r="K12" s="36">
        <v>8596438.6099999994</v>
      </c>
      <c r="L12" s="40">
        <v>8402381.9499999993</v>
      </c>
      <c r="M12" s="30">
        <v>0</v>
      </c>
      <c r="N12" s="30">
        <v>0</v>
      </c>
      <c r="O12" s="30">
        <v>0</v>
      </c>
      <c r="P12" s="19">
        <v>0</v>
      </c>
      <c r="R12" s="17"/>
    </row>
    <row r="13" spans="1:29" x14ac:dyDescent="0.25">
      <c r="A13" s="6" t="s">
        <v>4</v>
      </c>
      <c r="B13" s="29">
        <v>42575554</v>
      </c>
      <c r="C13" s="30">
        <v>0</v>
      </c>
      <c r="D13" s="29">
        <v>25131765.390000001</v>
      </c>
      <c r="E13" s="29">
        <v>1809005.33</v>
      </c>
      <c r="F13" s="29">
        <v>1828640.33</v>
      </c>
      <c r="G13" s="30">
        <v>1825940.33</v>
      </c>
      <c r="H13" s="29">
        <v>1790940.33</v>
      </c>
      <c r="I13" s="29">
        <v>1774440.33</v>
      </c>
      <c r="J13" s="29">
        <v>10324295.08</v>
      </c>
      <c r="K13" s="36">
        <v>4081063.33</v>
      </c>
      <c r="L13" s="41">
        <v>1697440.33</v>
      </c>
      <c r="M13" s="30">
        <v>0</v>
      </c>
      <c r="N13" s="30">
        <v>0</v>
      </c>
      <c r="O13" s="30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2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2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17203836</v>
      </c>
      <c r="C16" s="30">
        <v>0</v>
      </c>
      <c r="D16" s="29">
        <v>10927763.310000001</v>
      </c>
      <c r="E16" s="29">
        <v>1391617.81</v>
      </c>
      <c r="F16" s="29">
        <v>1387974.67</v>
      </c>
      <c r="G16" s="29">
        <v>1366976.67</v>
      </c>
      <c r="H16" s="29">
        <v>1397978.69</v>
      </c>
      <c r="I16" s="29">
        <v>1391251.09</v>
      </c>
      <c r="J16" s="29">
        <v>1414197.58</v>
      </c>
      <c r="K16" s="36">
        <v>1303898.29</v>
      </c>
      <c r="L16" s="40">
        <v>1273868.51</v>
      </c>
      <c r="M16" s="30">
        <v>0</v>
      </c>
      <c r="N16" s="30">
        <v>0</v>
      </c>
      <c r="O16" s="30">
        <v>0</v>
      </c>
      <c r="P16" s="19">
        <v>0</v>
      </c>
    </row>
    <row r="17" spans="1:17" x14ac:dyDescent="0.25">
      <c r="A17" s="3" t="s">
        <v>7</v>
      </c>
      <c r="B17" s="54">
        <f>SUM(B18:B26)</f>
        <v>27567201</v>
      </c>
      <c r="C17" s="55"/>
      <c r="D17" s="49">
        <f>SUM(D18:D26)</f>
        <v>13202237.700000001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1899534.96</v>
      </c>
      <c r="I17" s="14">
        <f t="shared" si="4"/>
        <v>1485441.83</v>
      </c>
      <c r="J17" s="14">
        <f t="shared" si="4"/>
        <v>1985682.73</v>
      </c>
      <c r="K17" s="14">
        <f t="shared" si="4"/>
        <v>1803546.47</v>
      </c>
      <c r="L17" s="39">
        <f t="shared" si="4"/>
        <v>952488.24</v>
      </c>
      <c r="M17" s="14">
        <f t="shared" si="4"/>
        <v>0</v>
      </c>
      <c r="N17" s="20">
        <f t="shared" si="4"/>
        <v>0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9">
        <v>17390800</v>
      </c>
      <c r="C18" s="30">
        <v>0</v>
      </c>
      <c r="D18" s="29">
        <v>8365553.21</v>
      </c>
      <c r="E18" s="29">
        <v>516544.88</v>
      </c>
      <c r="F18" s="29">
        <v>2047432.66</v>
      </c>
      <c r="G18" s="29">
        <v>496443.03</v>
      </c>
      <c r="H18" s="29">
        <v>1440250.72</v>
      </c>
      <c r="I18" s="29">
        <v>1406441.83</v>
      </c>
      <c r="J18" s="29">
        <v>434672.54</v>
      </c>
      <c r="K18" s="36">
        <v>1488561.47</v>
      </c>
      <c r="L18" s="40">
        <v>530252.48</v>
      </c>
      <c r="M18" s="30">
        <v>0</v>
      </c>
      <c r="N18" s="30">
        <v>0</v>
      </c>
      <c r="O18" s="30">
        <v>0</v>
      </c>
      <c r="P18" s="19">
        <v>0</v>
      </c>
    </row>
    <row r="19" spans="1:17" ht="30" x14ac:dyDescent="0.25">
      <c r="A19" s="6" t="s">
        <v>9</v>
      </c>
      <c r="B19" s="29">
        <v>1379431</v>
      </c>
      <c r="C19" s="30">
        <v>0</v>
      </c>
      <c r="D19" s="29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43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3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>
        <v>101180</v>
      </c>
      <c r="C21" s="32">
        <v>0</v>
      </c>
      <c r="D21" s="32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3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1348600</v>
      </c>
      <c r="C22" s="32">
        <v>0</v>
      </c>
      <c r="D22" s="27">
        <v>487000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43">
        <v>61000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2393812</v>
      </c>
      <c r="C23" s="32">
        <v>0</v>
      </c>
      <c r="D23" s="27">
        <v>2393794.37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42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1963480</v>
      </c>
      <c r="C24" s="32">
        <v>0</v>
      </c>
      <c r="D24" s="27">
        <v>1056358.42</v>
      </c>
      <c r="E24" s="19">
        <v>0</v>
      </c>
      <c r="F24" s="19">
        <v>0</v>
      </c>
      <c r="G24" s="19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43">
        <v>62206.06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2147798</v>
      </c>
      <c r="C25" s="32">
        <v>0</v>
      </c>
      <c r="D25" s="27">
        <v>354000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42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842100</v>
      </c>
      <c r="C26" s="32">
        <v>0</v>
      </c>
      <c r="D26" s="27">
        <v>497269.7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43">
        <v>299029.7</v>
      </c>
      <c r="M26" s="19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6">
        <f>SUM(B28:B36)</f>
        <v>15169023</v>
      </c>
      <c r="C27" s="32">
        <v>0</v>
      </c>
      <c r="D27" s="50">
        <f>SUM(D28:D36)</f>
        <v>5931579.7300000004</v>
      </c>
      <c r="E27" s="34">
        <f>SUM(E28:E36)</f>
        <v>0</v>
      </c>
      <c r="F27" s="34">
        <f t="shared" ref="F27:P27" si="5">SUM(F28:F36)</f>
        <v>0</v>
      </c>
      <c r="G27" s="34">
        <f t="shared" si="5"/>
        <v>1250000</v>
      </c>
      <c r="H27" s="34">
        <f t="shared" si="5"/>
        <v>1789188.38</v>
      </c>
      <c r="I27" s="34">
        <f t="shared" si="5"/>
        <v>836125.85</v>
      </c>
      <c r="J27" s="34">
        <f t="shared" si="5"/>
        <v>513972.5</v>
      </c>
      <c r="K27" s="34">
        <f t="shared" si="5"/>
        <v>351000</v>
      </c>
      <c r="L27" s="44">
        <f t="shared" si="5"/>
        <v>1191293</v>
      </c>
      <c r="M27" s="34">
        <f t="shared" si="5"/>
        <v>0</v>
      </c>
      <c r="N27" s="34">
        <f t="shared" si="5"/>
        <v>0</v>
      </c>
      <c r="O27" s="34">
        <f t="shared" si="5"/>
        <v>0</v>
      </c>
      <c r="P27" s="34">
        <f t="shared" si="5"/>
        <v>0</v>
      </c>
    </row>
    <row r="28" spans="1:17" ht="30" x14ac:dyDescent="0.25">
      <c r="A28" s="6" t="s">
        <v>17</v>
      </c>
      <c r="B28" s="27">
        <v>1392253</v>
      </c>
      <c r="C28" s="32">
        <v>0</v>
      </c>
      <c r="D28" s="27">
        <v>415288.09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43">
        <v>78175</v>
      </c>
      <c r="M28" s="19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789214</v>
      </c>
      <c r="C29" s="32">
        <v>0</v>
      </c>
      <c r="D29" s="27">
        <v>360077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43">
        <v>219716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1466465</v>
      </c>
      <c r="C30" s="32">
        <v>0</v>
      </c>
      <c r="D30" s="27">
        <f t="shared" ref="D30" si="6">SUM(E30:P30)</f>
        <v>210913.33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42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3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130205</v>
      </c>
      <c r="C32" s="27"/>
      <c r="D32" s="27">
        <f t="shared" ref="D32:D33" si="7">SUM(E32:P32)</f>
        <v>49560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42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97280</v>
      </c>
      <c r="C33" s="32">
        <f>SUM(D33:O33)</f>
        <v>5399.98</v>
      </c>
      <c r="D33" s="27">
        <f t="shared" si="7"/>
        <v>2699.99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43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5139800</v>
      </c>
      <c r="C34" s="32">
        <v>0</v>
      </c>
      <c r="D34" s="27">
        <v>3456849.17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43">
        <v>682300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3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6153806</v>
      </c>
      <c r="C36" s="32">
        <v>0</v>
      </c>
      <c r="D36" s="27">
        <v>1436192.15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43">
        <v>211102</v>
      </c>
      <c r="M36" s="19">
        <v>0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57">
        <v>0</v>
      </c>
      <c r="C37" s="55"/>
      <c r="D37" s="51">
        <f>SUM(E37:P37)</f>
        <v>0</v>
      </c>
      <c r="E37" s="20">
        <f>SUM(E38:E44)</f>
        <v>0</v>
      </c>
      <c r="F37" s="20">
        <f t="shared" ref="F37:K37" si="8">SUM(F38:F44)</f>
        <v>0</v>
      </c>
      <c r="G37" s="20">
        <f t="shared" si="8"/>
        <v>0</v>
      </c>
      <c r="H37" s="20">
        <v>0</v>
      </c>
      <c r="I37" s="20">
        <v>0</v>
      </c>
      <c r="J37" s="20">
        <f t="shared" si="8"/>
        <v>0</v>
      </c>
      <c r="K37" s="20">
        <f t="shared" si="8"/>
        <v>0</v>
      </c>
      <c r="L37" s="45">
        <f t="shared" ref="L37" si="9">SUM(L38:L44)</f>
        <v>0</v>
      </c>
      <c r="M37" s="20">
        <f t="shared" ref="M37" si="10">SUM(M38:M44)</f>
        <v>0</v>
      </c>
      <c r="N37" s="20">
        <f t="shared" ref="N37" si="11">SUM(N38:N44)</f>
        <v>0</v>
      </c>
      <c r="O37" s="20">
        <f t="shared" ref="O37" si="12">SUM(O38:O44)</f>
        <v>0</v>
      </c>
      <c r="P37" s="20">
        <f t="shared" ref="P37" si="13">SUM(P38:P44)</f>
        <v>0</v>
      </c>
    </row>
    <row r="38" spans="1:17" ht="30" x14ac:dyDescent="0.25">
      <c r="A38" s="6" t="s">
        <v>26</v>
      </c>
      <c r="B38" s="32">
        <v>0</v>
      </c>
      <c r="C38" s="58"/>
      <c r="D38" s="32">
        <f t="shared" ref="D38:D74" si="14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2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8"/>
      <c r="D39" s="32">
        <f t="shared" si="14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2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8"/>
      <c r="D40" s="32">
        <f t="shared" si="14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2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8"/>
      <c r="D41" s="32">
        <f t="shared" si="14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2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8"/>
      <c r="D42" s="32">
        <f t="shared" si="14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2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8"/>
      <c r="D43" s="32">
        <f t="shared" si="14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2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8"/>
      <c r="D44" s="32">
        <f t="shared" si="14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2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7">
        <f>+B46+B47+B48+B49+B50+B51+B52</f>
        <v>0</v>
      </c>
      <c r="C45" s="55"/>
      <c r="D45" s="51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45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32">
        <v>0</v>
      </c>
      <c r="C46" s="58"/>
      <c r="D46" s="32">
        <f t="shared" si="14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2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8"/>
      <c r="D47" s="32">
        <f t="shared" si="14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2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8"/>
      <c r="D48" s="32">
        <f t="shared" si="14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2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8"/>
      <c r="D49" s="32">
        <f t="shared" si="14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2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8"/>
      <c r="D50" s="32">
        <f t="shared" si="14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2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8"/>
      <c r="D51" s="32">
        <f t="shared" si="14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2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8"/>
      <c r="D52" s="32">
        <f t="shared" si="14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2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9">
        <f>+B54+B55+B56+B57+B58+B62</f>
        <v>18413787</v>
      </c>
      <c r="C53" s="32">
        <v>0</v>
      </c>
      <c r="D53" s="49">
        <f>+D54+D55+D58</f>
        <v>1378401.5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143580</v>
      </c>
      <c r="I53" s="14">
        <f t="shared" si="26"/>
        <v>95056.63</v>
      </c>
      <c r="J53" s="14">
        <f t="shared" si="26"/>
        <v>1115928.8700000001</v>
      </c>
      <c r="K53" s="37">
        <f t="shared" si="26"/>
        <v>23836</v>
      </c>
      <c r="L53" s="45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0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27">
        <v>3134046</v>
      </c>
      <c r="C54" s="32">
        <v>0</v>
      </c>
      <c r="D54" s="27">
        <v>1214904.8700000001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42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27">
        <v>2025440</v>
      </c>
      <c r="C55" s="58"/>
      <c r="D55" s="27">
        <f t="shared" si="14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42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8"/>
      <c r="D56" s="32">
        <f t="shared" si="14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2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27">
        <v>12462000</v>
      </c>
      <c r="C57" s="58"/>
      <c r="D57" s="32">
        <f t="shared" si="14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2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320300</v>
      </c>
      <c r="C58" s="58"/>
      <c r="D58" s="27">
        <f t="shared" si="14"/>
        <v>8527.77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42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32">
        <v>0</v>
      </c>
      <c r="C59" s="58"/>
      <c r="D59" s="32">
        <f t="shared" si="14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2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8"/>
      <c r="D60" s="32">
        <f t="shared" si="14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2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8"/>
      <c r="D61" s="32">
        <f t="shared" si="14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2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472001</v>
      </c>
      <c r="C62" s="58"/>
      <c r="D62" s="32">
        <f t="shared" si="14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2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7">
        <f>+B64+B65+B66+B67</f>
        <v>0</v>
      </c>
      <c r="C63" s="55"/>
      <c r="D63" s="51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45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32">
        <v>0</v>
      </c>
      <c r="C64" s="58"/>
      <c r="D64" s="32">
        <f t="shared" si="14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2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8"/>
      <c r="D65" s="32">
        <f t="shared" si="14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2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8"/>
      <c r="D66" s="32">
        <f t="shared" si="14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2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8"/>
      <c r="D67" s="32">
        <f t="shared" si="14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2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7">
        <f>+B69+B70</f>
        <v>0</v>
      </c>
      <c r="C68" s="55"/>
      <c r="D68" s="51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45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ht="30" x14ac:dyDescent="0.25">
      <c r="A69" s="6" t="s">
        <v>62</v>
      </c>
      <c r="B69" s="32">
        <v>0</v>
      </c>
      <c r="C69" s="58"/>
      <c r="D69" s="32">
        <f t="shared" si="14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2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8"/>
      <c r="D70" s="32">
        <f t="shared" si="14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2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7">
        <f>+B72+B73+B74</f>
        <v>0</v>
      </c>
      <c r="C71" s="55"/>
      <c r="D71" s="51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45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32">
        <v>0</v>
      </c>
      <c r="C72" s="58"/>
      <c r="D72" s="32">
        <f t="shared" si="14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2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8"/>
      <c r="D73" s="32">
        <f t="shared" si="14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2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8"/>
      <c r="D74" s="32">
        <f t="shared" si="14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2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245741613</v>
      </c>
      <c r="C75" s="24"/>
      <c r="D75" s="24">
        <f t="shared" ref="D75:P75" si="47">SUM(D11+D17+D27+D37+D45+D53+D63+D68+D71)</f>
        <v>129882292.71000001</v>
      </c>
      <c r="E75" s="24">
        <f>SUM(E11+E17+E27+E37+E45+E53+E63+E68+E71)</f>
        <v>12889209.970000001</v>
      </c>
      <c r="F75" s="24">
        <f t="shared" si="47"/>
        <v>14882540.75</v>
      </c>
      <c r="G75" s="24">
        <f>SUM(G11+G17+G27+G37+G45+G53+G63+G68+G71)</f>
        <v>16126311.560000001</v>
      </c>
      <c r="H75" s="24">
        <f t="shared" si="47"/>
        <v>16231859.309999999</v>
      </c>
      <c r="I75" s="24">
        <f t="shared" si="47"/>
        <v>14748952.68</v>
      </c>
      <c r="J75" s="24">
        <f t="shared" si="47"/>
        <v>25321209.910000004</v>
      </c>
      <c r="K75" s="24">
        <f t="shared" si="47"/>
        <v>16159782.700000001</v>
      </c>
      <c r="L75" s="47">
        <f t="shared" si="47"/>
        <v>13517472.029999999</v>
      </c>
      <c r="M75" s="24">
        <f t="shared" si="47"/>
        <v>0</v>
      </c>
      <c r="N75" s="24">
        <f t="shared" si="47"/>
        <v>0</v>
      </c>
      <c r="O75" s="24">
        <f t="shared" si="47"/>
        <v>0</v>
      </c>
      <c r="P75" s="24">
        <f t="shared" si="47"/>
        <v>0</v>
      </c>
    </row>
    <row r="76" spans="1:17" x14ac:dyDescent="0.25">
      <c r="A76" s="4"/>
      <c r="B76" s="59" t="s">
        <v>111</v>
      </c>
      <c r="C76" s="59"/>
      <c r="D76" s="52"/>
      <c r="E76" s="5"/>
    </row>
    <row r="77" spans="1:17" x14ac:dyDescent="0.25">
      <c r="A77" s="1" t="s">
        <v>68</v>
      </c>
      <c r="B77" s="60"/>
      <c r="C77" s="60"/>
      <c r="D77" s="5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57">
        <f>+B79+B80</f>
        <v>0</v>
      </c>
      <c r="C78" s="55"/>
      <c r="D78" s="51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45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32">
        <v>0</v>
      </c>
      <c r="C79" s="58"/>
      <c r="D79" s="32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2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8"/>
      <c r="D80" s="32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2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7">
        <f>+B82+B83</f>
        <v>0</v>
      </c>
      <c r="C81" s="55"/>
      <c r="D81" s="51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45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32">
        <v>0</v>
      </c>
      <c r="C82" s="58"/>
      <c r="D82" s="32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2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8"/>
      <c r="D83" s="32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2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7">
        <f>+B85</f>
        <v>0</v>
      </c>
      <c r="C84" s="55"/>
      <c r="D84" s="51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45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32">
        <v>0</v>
      </c>
      <c r="C85" s="58"/>
      <c r="D85" s="32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2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61">
        <f>+B84+B81+B78</f>
        <v>0</v>
      </c>
      <c r="C86" s="62"/>
      <c r="D86" s="63">
        <f t="shared" si="49"/>
        <v>0</v>
      </c>
      <c r="E86" s="63">
        <f t="shared" ref="E86" si="75">SUM(F86:Q86)</f>
        <v>0</v>
      </c>
      <c r="F86" s="63">
        <f t="shared" ref="F86" si="76">SUM(G86:R86)</f>
        <v>0</v>
      </c>
      <c r="G86" s="63">
        <f t="shared" ref="G86" si="77">SUM(H86:S86)</f>
        <v>0</v>
      </c>
      <c r="H86" s="63">
        <f t="shared" ref="H86" si="78">SUM(I86:T86)</f>
        <v>0</v>
      </c>
      <c r="I86" s="63">
        <f t="shared" ref="I86" si="79">SUM(J86:U86)</f>
        <v>0</v>
      </c>
      <c r="J86" s="63">
        <f t="shared" ref="J86" si="80">SUM(K86:V86)</f>
        <v>0</v>
      </c>
      <c r="K86" s="63">
        <f t="shared" ref="K86" si="81">SUM(L86:W86)</f>
        <v>0</v>
      </c>
      <c r="L86" s="63">
        <f t="shared" ref="L86" si="82">SUM(M86:X86)</f>
        <v>0</v>
      </c>
      <c r="M86" s="63">
        <f t="shared" ref="M86" si="83">SUM(N86:Y86)</f>
        <v>0</v>
      </c>
      <c r="N86" s="63">
        <f t="shared" ref="N86" si="84">SUM(O86:Z86)</f>
        <v>0</v>
      </c>
      <c r="O86" s="63">
        <f t="shared" ref="O86" si="85">SUM(P86:AA86)</f>
        <v>0</v>
      </c>
      <c r="P86" s="63">
        <f t="shared" ref="P86" si="86">SUM(Q86:AB86)</f>
        <v>0</v>
      </c>
    </row>
    <row r="87" spans="1:16" x14ac:dyDescent="0.25">
      <c r="B87" s="52"/>
      <c r="C87" s="52"/>
      <c r="D87" s="52" t="s">
        <v>104</v>
      </c>
    </row>
    <row r="88" spans="1:16" ht="31.5" x14ac:dyDescent="0.25">
      <c r="A88" s="9" t="s">
        <v>78</v>
      </c>
      <c r="B88" s="33">
        <f>+B86+B75</f>
        <v>245741613</v>
      </c>
      <c r="C88" s="9"/>
      <c r="D88" s="25">
        <f>+D75</f>
        <v>129882292.71000001</v>
      </c>
      <c r="E88" s="25">
        <f t="shared" ref="E88:P88" si="87">SUM(E75+E86)</f>
        <v>12889209.970000001</v>
      </c>
      <c r="F88" s="25">
        <f>SUM(F75+F86)</f>
        <v>14882540.75</v>
      </c>
      <c r="G88" s="25">
        <f t="shared" si="87"/>
        <v>16126311.560000001</v>
      </c>
      <c r="H88" s="25">
        <f t="shared" si="87"/>
        <v>16231859.309999999</v>
      </c>
      <c r="I88" s="25">
        <f t="shared" si="87"/>
        <v>14748952.68</v>
      </c>
      <c r="J88" s="25">
        <f t="shared" si="87"/>
        <v>25321209.910000004</v>
      </c>
      <c r="K88" s="25">
        <f t="shared" si="87"/>
        <v>16159782.700000001</v>
      </c>
      <c r="L88" s="46">
        <f t="shared" si="87"/>
        <v>13517472.029999999</v>
      </c>
      <c r="M88" s="25">
        <f t="shared" si="87"/>
        <v>0</v>
      </c>
      <c r="N88" s="25">
        <f t="shared" si="87"/>
        <v>0</v>
      </c>
      <c r="O88" s="25">
        <f t="shared" si="87"/>
        <v>0</v>
      </c>
      <c r="P88" s="25">
        <f t="shared" si="87"/>
        <v>0</v>
      </c>
    </row>
    <row r="89" spans="1:16" x14ac:dyDescent="0.25">
      <c r="A89" t="s">
        <v>119</v>
      </c>
    </row>
    <row r="90" spans="1:16" x14ac:dyDescent="0.25">
      <c r="A90" t="s">
        <v>120</v>
      </c>
    </row>
    <row r="91" spans="1:16" x14ac:dyDescent="0.25">
      <c r="A91" t="s">
        <v>121</v>
      </c>
    </row>
    <row r="93" spans="1:16" x14ac:dyDescent="0.25">
      <c r="A93" s="35" t="s">
        <v>113</v>
      </c>
      <c r="B93" s="35"/>
      <c r="C93" s="35"/>
    </row>
    <row r="94" spans="1:16" x14ac:dyDescent="0.25">
      <c r="A94" s="35" t="s">
        <v>114</v>
      </c>
      <c r="B94" s="35"/>
      <c r="C94" s="35"/>
    </row>
    <row r="95" spans="1:16" x14ac:dyDescent="0.25">
      <c r="A95" s="73" t="s">
        <v>115</v>
      </c>
      <c r="B95" s="73"/>
      <c r="C95" s="73"/>
      <c r="D95" s="73"/>
      <c r="E95" s="73"/>
      <c r="F95" s="73"/>
      <c r="G95" s="73"/>
      <c r="H95" s="73"/>
    </row>
    <row r="96" spans="1:16" x14ac:dyDescent="0.25">
      <c r="A96" s="4"/>
      <c r="B96" s="4"/>
      <c r="C96" s="4"/>
      <c r="D96" s="4"/>
      <c r="E96" s="4"/>
      <c r="F96" s="4"/>
      <c r="G96" s="4"/>
      <c r="H96" s="4"/>
    </row>
    <row r="98" spans="1:7" x14ac:dyDescent="0.25">
      <c r="A98" s="21" t="s">
        <v>99</v>
      </c>
      <c r="B98" s="21"/>
      <c r="C98" s="21"/>
      <c r="D98" s="21" t="s">
        <v>104</v>
      </c>
      <c r="G98" s="21" t="s">
        <v>122</v>
      </c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2" t="s">
        <v>100</v>
      </c>
      <c r="B102" s="22"/>
      <c r="C102" s="22"/>
      <c r="D102" s="22"/>
      <c r="G102" s="22" t="s">
        <v>105</v>
      </c>
    </row>
    <row r="103" spans="1:7" x14ac:dyDescent="0.25">
      <c r="A103" s="21" t="s">
        <v>101</v>
      </c>
      <c r="B103" s="21"/>
      <c r="C103" s="21"/>
      <c r="D103" s="21"/>
      <c r="G103" s="21" t="s">
        <v>102</v>
      </c>
    </row>
    <row r="104" spans="1:7" x14ac:dyDescent="0.25">
      <c r="G104" s="21"/>
    </row>
    <row r="107" spans="1:7" x14ac:dyDescent="0.25">
      <c r="B107" s="74" t="s">
        <v>103</v>
      </c>
      <c r="C107" s="74"/>
      <c r="D107" s="74"/>
      <c r="E107" s="74"/>
    </row>
    <row r="111" spans="1:7" x14ac:dyDescent="0.25">
      <c r="B111" s="75" t="s">
        <v>116</v>
      </c>
      <c r="C111" s="75"/>
      <c r="D111" s="75"/>
      <c r="E111" s="75"/>
    </row>
    <row r="112" spans="1:7" x14ac:dyDescent="0.25">
      <c r="B112" s="74" t="s">
        <v>117</v>
      </c>
      <c r="C112" s="74"/>
      <c r="D112" s="74"/>
      <c r="E112" s="74"/>
    </row>
    <row r="113" spans="2:5" x14ac:dyDescent="0.25">
      <c r="B113" s="74" t="s">
        <v>118</v>
      </c>
      <c r="C113" s="74"/>
      <c r="D113" s="74"/>
      <c r="E113" s="74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2024-07-15T12:36:07Z</cp:lastPrinted>
  <dcterms:created xsi:type="dcterms:W3CDTF">2018-04-17T18:57:16Z</dcterms:created>
  <dcterms:modified xsi:type="dcterms:W3CDTF">2024-09-10T16:34:45Z</dcterms:modified>
</cp:coreProperties>
</file>