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DD 3\Desktop\"/>
    </mc:Choice>
  </mc:AlternateContent>
  <bookViews>
    <workbookView xWindow="0" yWindow="0" windowWidth="28800" windowHeight="12435" activeTab="1"/>
  </bookViews>
  <sheets>
    <sheet name="Resumen General" sheetId="13" r:id="rId1"/>
    <sheet name="Actividades" sheetId="1" r:id="rId2"/>
    <sheet name="Participantes" sheetId="3" r:id="rId3"/>
    <sheet name="Lugar de la Actividad" sheetId="11" r:id="rId4"/>
    <sheet name="Tipo de actividad" sheetId="5" r:id="rId5"/>
  </sheets>
  <definedNames>
    <definedName name="_xlnm.Print_Area" localSheetId="0">'Resumen General'!$B$3:$E$23</definedName>
    <definedName name="Print_Area" localSheetId="3">'Lugar de la Actividad'!$A$1:$X$39</definedName>
    <definedName name="Print_Area" localSheetId="4">'Tipo de actividad'!$A$1:$S$33</definedName>
  </definedNames>
  <calcPr calcId="152511"/>
</workbook>
</file>

<file path=xl/calcChain.xml><?xml version="1.0" encoding="utf-8"?>
<calcChain xmlns="http://schemas.openxmlformats.org/spreadsheetml/2006/main">
  <c r="E22" i="13" l="1"/>
  <c r="D22" i="13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7" i="11"/>
  <c r="R31" i="11"/>
  <c r="R18" i="11"/>
  <c r="R9" i="3"/>
  <c r="R8" i="3"/>
  <c r="R7" i="3"/>
  <c r="R9" i="1"/>
  <c r="R8" i="1"/>
  <c r="R7" i="1"/>
  <c r="R10" i="1" l="1"/>
  <c r="S38" i="11"/>
  <c r="P20" i="5" l="1"/>
  <c r="L20" i="5"/>
  <c r="N20" i="5" l="1"/>
  <c r="J20" i="5"/>
  <c r="N38" i="11"/>
  <c r="R7" i="11"/>
  <c r="R8" i="11"/>
  <c r="R9" i="11"/>
  <c r="R10" i="11"/>
  <c r="R11" i="11"/>
  <c r="R12" i="11"/>
  <c r="R13" i="11"/>
  <c r="R14" i="11"/>
  <c r="R15" i="11"/>
  <c r="R16" i="11"/>
  <c r="R17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2" i="11"/>
  <c r="R33" i="11"/>
  <c r="R34" i="11"/>
  <c r="R35" i="11"/>
  <c r="R36" i="11"/>
  <c r="R37" i="11"/>
  <c r="B10" i="1"/>
  <c r="D10" i="1"/>
  <c r="E8" i="1" s="1"/>
  <c r="F10" i="1"/>
  <c r="H10" i="1"/>
  <c r="I9" i="1" s="1"/>
  <c r="J10" i="1"/>
  <c r="L10" i="1"/>
  <c r="M8" i="1" s="1"/>
  <c r="N10" i="1"/>
  <c r="O9" i="1" s="1"/>
  <c r="P10" i="1"/>
  <c r="Q9" i="1" s="1"/>
  <c r="B10" i="3"/>
  <c r="D10" i="3"/>
  <c r="F10" i="3"/>
  <c r="H10" i="3"/>
  <c r="J10" i="3"/>
  <c r="L10" i="3"/>
  <c r="N10" i="3"/>
  <c r="P10" i="3"/>
  <c r="Q8" i="3" l="1"/>
  <c r="Q7" i="3"/>
  <c r="Q9" i="3"/>
  <c r="O9" i="3"/>
  <c r="M7" i="3"/>
  <c r="M8" i="3"/>
  <c r="M9" i="3"/>
  <c r="K9" i="3"/>
  <c r="K8" i="3"/>
  <c r="K7" i="3"/>
  <c r="I8" i="3"/>
  <c r="I7" i="3"/>
  <c r="I9" i="3"/>
  <c r="G9" i="3"/>
  <c r="G7" i="3"/>
  <c r="G8" i="3"/>
  <c r="E7" i="3"/>
  <c r="E9" i="3"/>
  <c r="E8" i="3"/>
  <c r="C8" i="3"/>
  <c r="C9" i="3"/>
  <c r="C7" i="3"/>
  <c r="O7" i="1"/>
  <c r="O8" i="1"/>
  <c r="K9" i="1"/>
  <c r="K8" i="1"/>
  <c r="K7" i="1"/>
  <c r="G7" i="1"/>
  <c r="G8" i="1"/>
  <c r="G9" i="1"/>
  <c r="C9" i="1"/>
  <c r="C7" i="1"/>
  <c r="C8" i="1"/>
  <c r="M7" i="1"/>
  <c r="I8" i="1"/>
  <c r="Q8" i="1"/>
  <c r="E9" i="1"/>
  <c r="M9" i="1"/>
  <c r="E7" i="1"/>
  <c r="I7" i="1"/>
  <c r="Q7" i="1"/>
  <c r="Q10" i="1" l="1"/>
  <c r="I10" i="1"/>
  <c r="M10" i="1"/>
  <c r="C10" i="1"/>
  <c r="G10" i="1"/>
  <c r="E10" i="1"/>
  <c r="K10" i="1"/>
  <c r="O10" i="1"/>
  <c r="S9" i="1"/>
  <c r="S7" i="1"/>
  <c r="S8" i="1"/>
  <c r="S10" i="1" l="1"/>
  <c r="F20" i="5" l="1"/>
  <c r="B38" i="11" l="1"/>
  <c r="C38" i="11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H20" i="5"/>
  <c r="D20" i="5"/>
  <c r="R7" i="5" l="1"/>
  <c r="R8" i="5"/>
  <c r="R9" i="5"/>
  <c r="R10" i="5"/>
  <c r="R11" i="5"/>
  <c r="R12" i="5"/>
  <c r="R13" i="5"/>
  <c r="R14" i="5"/>
  <c r="R15" i="5"/>
  <c r="R16" i="5"/>
  <c r="R17" i="5"/>
  <c r="R18" i="5"/>
  <c r="R19" i="5"/>
  <c r="R38" i="11" l="1"/>
  <c r="B20" i="5" l="1"/>
  <c r="R20" i="5" l="1"/>
  <c r="S20" i="5" l="1"/>
  <c r="R10" i="3" l="1"/>
  <c r="S9" i="3" s="1"/>
  <c r="O10" i="3"/>
  <c r="G10" i="3"/>
  <c r="Q10" i="3"/>
  <c r="C10" i="3"/>
  <c r="S7" i="3" l="1"/>
  <c r="S8" i="3"/>
  <c r="M10" i="3"/>
  <c r="K10" i="3"/>
  <c r="I10" i="3"/>
  <c r="E10" i="3"/>
  <c r="S10" i="3" l="1"/>
</calcChain>
</file>

<file path=xl/sharedStrings.xml><?xml version="1.0" encoding="utf-8"?>
<sst xmlns="http://schemas.openxmlformats.org/spreadsheetml/2006/main" count="222" uniqueCount="88">
  <si>
    <t>CONSEJO NACIONAL DE DROGAS</t>
  </si>
  <si>
    <t>MESES</t>
  </si>
  <si>
    <t>TOTAL</t>
  </si>
  <si>
    <r>
      <t>FUENTE:</t>
    </r>
    <r>
      <rPr>
        <sz val="8"/>
        <rFont val="Arial"/>
        <family val="2"/>
      </rPr>
      <t xml:space="preserve"> Elaborado en base a datos suministrados por los Departamentos y Regionales del CND.</t>
    </r>
  </si>
  <si>
    <t>PROGRAMAS</t>
  </si>
  <si>
    <t>DPC</t>
  </si>
  <si>
    <t>Cant.</t>
  </si>
  <si>
    <t>%</t>
  </si>
  <si>
    <t>DEPREI</t>
  </si>
  <si>
    <t>DEPRAL</t>
  </si>
  <si>
    <t>DEPREDEPORTE</t>
  </si>
  <si>
    <t>REGIONALES</t>
  </si>
  <si>
    <t>NORTE</t>
  </si>
  <si>
    <t>SUR</t>
  </si>
  <si>
    <t>NORDESTE</t>
  </si>
  <si>
    <t>ESTE</t>
  </si>
  <si>
    <r>
      <t>FUENTE:</t>
    </r>
    <r>
      <rPr>
        <sz val="8"/>
        <rFont val="Arial"/>
        <family val="2"/>
      </rPr>
      <t xml:space="preserve"> Elaborado en base a datos suministrados por los programas y Regionales del CND.</t>
    </r>
  </si>
  <si>
    <t>Tipo actividad</t>
  </si>
  <si>
    <t>Curso</t>
  </si>
  <si>
    <t>Conversatorio</t>
  </si>
  <si>
    <t xml:space="preserve">Actividad recreativa </t>
  </si>
  <si>
    <t>Actividad cultural</t>
  </si>
  <si>
    <t>Actividad religiosa</t>
  </si>
  <si>
    <t>Actividad deportiva</t>
  </si>
  <si>
    <t>Graduación</t>
  </si>
  <si>
    <t>Lugar de la actividad</t>
  </si>
  <si>
    <t>Azua</t>
  </si>
  <si>
    <t>Bahoruco</t>
  </si>
  <si>
    <t>Barahona</t>
  </si>
  <si>
    <t xml:space="preserve">D. N. y prov. Sto. Dgo. </t>
  </si>
  <si>
    <t>Dajabon</t>
  </si>
  <si>
    <t>Duarte</t>
  </si>
  <si>
    <t>Elias Piña</t>
  </si>
  <si>
    <t>El Seybo</t>
  </si>
  <si>
    <t>Espaillat</t>
  </si>
  <si>
    <t>Independencia</t>
  </si>
  <si>
    <t>La Altagracia</t>
  </si>
  <si>
    <t>La Romana</t>
  </si>
  <si>
    <t>La Vega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</si>
  <si>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</si>
  <si>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</si>
  <si>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</si>
  <si>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</si>
  <si>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</si>
  <si>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</si>
  <si>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</si>
  <si>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</si>
  <si>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</si>
  <si>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</si>
  <si>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</si>
  <si>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</si>
  <si>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</si>
  <si>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</si>
  <si>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</si>
  <si>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</si>
  <si>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</si>
  <si>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</si>
  <si>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JULIO - SEPTIEMBRE 2021</t>
  </si>
  <si>
    <t>AGOSTO</t>
  </si>
  <si>
    <t>SEPTIEMBRE</t>
  </si>
  <si>
    <t>JULIO</t>
  </si>
  <si>
    <t>CANTIDAD DE  ACTIVIDADES PREVENTIVAS  REALIZADAS POR LOS DEPARTAMENTOS Y REGIONALES</t>
  </si>
  <si>
    <t>DEPARTAMENTO</t>
  </si>
  <si>
    <t>CONVERSATORIO</t>
  </si>
  <si>
    <t>CAPACITACIÓN</t>
  </si>
  <si>
    <t>FESTIVALES DEPORTIVOS Y RECREATIVOS</t>
  </si>
  <si>
    <t>CONFERENCIA</t>
  </si>
  <si>
    <t>TALLER</t>
  </si>
  <si>
    <t>IMPLEMENTACIONES</t>
  </si>
  <si>
    <t>TOTAL GENERAL</t>
  </si>
  <si>
    <t xml:space="preserve">CANTIDAD DE PARTICIPANTES POR LOS DEPARTAMENTOS  Y REGIONALES </t>
  </si>
  <si>
    <t>capacitacion</t>
  </si>
  <si>
    <t>Festivales deportivos</t>
  </si>
  <si>
    <t xml:space="preserve">TABLA DE  NÚMERO DE ACTIVIDADES REALIZADAS POR LOS PROGRAMAS SEGÚN PROCEDENCIA </t>
  </si>
  <si>
    <t>TABLA DE  TIPO DE ACTIVIDADES REALIZADAS POR LOS PROGRAMAS Y REGIONALES</t>
  </si>
  <si>
    <t>SEGUIMIENTO</t>
  </si>
  <si>
    <t>Conferencias</t>
  </si>
  <si>
    <t>Taller</t>
  </si>
  <si>
    <t>Seguimiento</t>
  </si>
  <si>
    <t>Implementaciones</t>
  </si>
  <si>
    <t>ACTIVIDAD</t>
  </si>
  <si>
    <t>CANTIDAD</t>
  </si>
  <si>
    <t>PARTICIPANTES</t>
  </si>
  <si>
    <t>RESUMEN GENERAL ACTIVIDADES PREVENTIVAS JULIO-SEPTIEMBRE 2021</t>
  </si>
  <si>
    <t>REGIONAL NORDESTE</t>
  </si>
  <si>
    <t>REGIONAL NORTE</t>
  </si>
  <si>
    <t>REGIONAL SUR</t>
  </si>
  <si>
    <t>REGIONAL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</si>
</sst>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</cellStyleXfs>
  <cellXfs count="106">
    <xf numFmtId="0" fontId="0" fillId="0" borderId="0" xfId="0"/>
    <xf numFmtId="0" fontId="4" fillId="0" borderId="1" xfId="4" applyFont="1" applyBorder="1" applyAlignment="1">
      <alignment horizontal="left"/>
    </xf>
    <xf numFmtId="3" fontId="1" fillId="0" borderId="1" xfId="4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" fillId="0" borderId="1" xfId="4" applyNumberFormat="1" applyFont="1" applyBorder="1" applyAlignment="1">
      <alignment horizontal="center"/>
    </xf>
    <xf numFmtId="3" fontId="2" fillId="0" borderId="1" xfId="4" applyNumberFormat="1" applyFont="1" applyBorder="1" applyAlignment="1">
      <alignment horizontal="center"/>
    </xf>
    <xf numFmtId="0" fontId="5" fillId="0" borderId="2" xfId="5" applyFont="1" applyBorder="1" applyAlignment="1"/>
    <xf numFmtId="3" fontId="4" fillId="0" borderId="1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  <xf numFmtId="3" fontId="4" fillId="2" borderId="1" xfId="4" applyNumberFormat="1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0" fontId="5" fillId="0" borderId="0" xfId="5" applyFont="1" applyBorder="1" applyAlignment="1"/>
    <xf numFmtId="164" fontId="10" fillId="2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4" fillId="0" borderId="1" xfId="2" applyFont="1" applyBorder="1"/>
    <xf numFmtId="3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3" fontId="3" fillId="0" borderId="1" xfId="2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3" fillId="2" borderId="1" xfId="2" applyFont="1" applyFill="1" applyBorder="1"/>
    <xf numFmtId="3" fontId="3" fillId="2" borderId="1" xfId="2" applyNumberFormat="1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0" fontId="3" fillId="2" borderId="3" xfId="1" applyFont="1" applyFill="1" applyBorder="1" applyAlignment="1"/>
    <xf numFmtId="0" fontId="4" fillId="0" borderId="1" xfId="1" applyFont="1" applyBorder="1"/>
    <xf numFmtId="3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2" borderId="1" xfId="1" applyFont="1" applyFill="1" applyBorder="1"/>
    <xf numFmtId="3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9" fontId="4" fillId="0" borderId="1" xfId="6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6" applyFont="1" applyBorder="1" applyAlignment="1">
      <alignment horizontal="center"/>
    </xf>
    <xf numFmtId="9" fontId="3" fillId="2" borderId="1" xfId="6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9" fontId="3" fillId="2" borderId="1" xfId="6" applyFont="1" applyFill="1" applyBorder="1" applyAlignment="1">
      <alignment horizontal="center"/>
    </xf>
    <xf numFmtId="0" fontId="12" fillId="5" borderId="1" xfId="8" applyBorder="1" applyAlignment="1">
      <alignment horizontal="center" vertical="center"/>
    </xf>
    <xf numFmtId="0" fontId="12" fillId="5" borderId="1" xfId="8" applyBorder="1" applyAlignment="1"/>
    <xf numFmtId="0" fontId="8" fillId="5" borderId="1" xfId="8" applyFont="1" applyBorder="1" applyAlignment="1">
      <alignment horizontal="center"/>
    </xf>
    <xf numFmtId="0" fontId="12" fillId="4" borderId="1" xfId="7" applyBorder="1" applyAlignment="1">
      <alignment horizontal="center"/>
    </xf>
    <xf numFmtId="3" fontId="8" fillId="5" borderId="1" xfId="8" applyNumberFormat="1" applyFont="1" applyBorder="1" applyAlignment="1">
      <alignment horizontal="center"/>
    </xf>
    <xf numFmtId="0" fontId="0" fillId="5" borderId="1" xfId="8" applyFont="1" applyBorder="1" applyAlignment="1">
      <alignment horizontal="center"/>
    </xf>
    <xf numFmtId="0" fontId="0" fillId="5" borderId="1" xfId="8" applyFont="1" applyBorder="1" applyAlignment="1">
      <alignment horizontal="center" vertical="center"/>
    </xf>
    <xf numFmtId="0" fontId="12" fillId="5" borderId="1" xfId="8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5" borderId="1" xfId="8" applyFont="1" applyBorder="1" applyAlignment="1">
      <alignment horizontal="center"/>
    </xf>
    <xf numFmtId="0" fontId="12" fillId="5" borderId="1" xfId="8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9" xfId="4" applyFont="1" applyBorder="1" applyAlignment="1">
      <alignment horizont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3" fontId="3" fillId="2" borderId="3" xfId="4" applyNumberFormat="1" applyFont="1" applyFill="1" applyBorder="1" applyAlignment="1">
      <alignment horizontal="center"/>
    </xf>
    <xf numFmtId="3" fontId="3" fillId="2" borderId="7" xfId="4" applyNumberFormat="1" applyFont="1" applyFill="1" applyBorder="1" applyAlignment="1">
      <alignment horizontal="center"/>
    </xf>
    <xf numFmtId="3" fontId="3" fillId="2" borderId="8" xfId="4" applyNumberFormat="1" applyFont="1" applyFill="1" applyBorder="1" applyAlignment="1">
      <alignment horizontal="center"/>
    </xf>
    <xf numFmtId="3" fontId="3" fillId="2" borderId="1" xfId="4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3" fontId="3" fillId="2" borderId="1" xfId="4" applyNumberFormat="1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7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</cellXfs>
  <cellStyles count="9">
    <cellStyle name="20% - Énfasis1" xfId="7" builtinId="30"/>
    <cellStyle name="40% - Énfasis1" xfId="8" builtinId="31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19050</xdr:rowOff>
    </xdr:from>
    <xdr:to>
      <xdr:col>5</xdr:col>
      <xdr:colOff>238125</xdr:colOff>
      <xdr:row>24</xdr:row>
      <xdr:rowOff>47625</xdr:rowOff>
    </xdr:to>
    <xdr:sp macro="" textlink="">
      <xdr:nvSpPr>
        <xdr:cNvPr id="2" name="CuadroTexto 1"/>
        <xdr:cNvSpPr txBox="1"/>
      </xdr:nvSpPr>
      <xdr:spPr>
        <a:xfrm>
          <a:off x="19050" y="4019550"/>
          <a:ext cx="310515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 b="1"/>
            <a:t>Lic. Yuri Ruiz Villalona</a:t>
          </a:r>
          <a:r>
            <a:rPr lang="es-DO" sz="1100" b="1" baseline="0"/>
            <a:t> Mayor General </a:t>
          </a:r>
          <a:r>
            <a:rPr lang="es-D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(R)</a:t>
          </a:r>
          <a:r>
            <a:rPr lang="es-DO" sz="1100" b="1" baseline="0"/>
            <a:t> P.N</a:t>
          </a:r>
        </a:p>
        <a:p>
          <a:r>
            <a:rPr lang="es-DO" sz="1100" b="1" baseline="0"/>
            <a:t>Director del Observatorio Domincano de Drogas</a:t>
          </a:r>
          <a:r>
            <a:rPr lang="es-DO" sz="1100" baseline="0"/>
            <a:t>.</a:t>
          </a:r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3"/>
  <sheetViews>
    <sheetView showWhiteSpace="0" zoomScaleNormal="100" workbookViewId="0">
      <selection activeCell="G29" sqref="G29"/>
    </sheetView>
  </sheetViews>
  <sheetFormatPr baseColWidth="10" defaultRowHeight="15" x14ac:dyDescent="0.25"/>
  <cols>
    <col min="2" max="2" width="34.42578125" customWidth="1"/>
    <col min="3" max="3" width="37.28515625" bestFit="1" customWidth="1"/>
    <col min="4" max="4" width="12.28515625" customWidth="1"/>
    <col min="5" max="5" width="23.7109375" bestFit="1" customWidth="1"/>
    <col min="6" max="6" width="11.7109375" customWidth="1"/>
    <col min="7" max="7" width="11.5703125" customWidth="1"/>
  </cols>
  <sheetData>
    <row r="3" spans="2:5" ht="15.75" x14ac:dyDescent="0.25">
      <c r="B3" s="63" t="s">
        <v>83</v>
      </c>
      <c r="C3" s="63"/>
      <c r="D3" s="63"/>
      <c r="E3" s="63"/>
    </row>
    <row r="4" spans="2:5" x14ac:dyDescent="0.25">
      <c r="B4" s="57" t="s">
        <v>62</v>
      </c>
      <c r="C4" s="57" t="s">
        <v>80</v>
      </c>
      <c r="D4" s="57" t="s">
        <v>81</v>
      </c>
      <c r="E4" s="57" t="s">
        <v>82</v>
      </c>
    </row>
    <row r="5" spans="2:5" x14ac:dyDescent="0.25">
      <c r="B5" s="55" t="s">
        <v>9</v>
      </c>
      <c r="C5" s="52" t="s">
        <v>63</v>
      </c>
      <c r="D5" s="52">
        <v>21</v>
      </c>
      <c r="E5" s="58">
        <v>729</v>
      </c>
    </row>
    <row r="6" spans="2:5" x14ac:dyDescent="0.25">
      <c r="B6" s="62" t="s">
        <v>10</v>
      </c>
      <c r="C6" s="52" t="s">
        <v>63</v>
      </c>
      <c r="D6" s="52">
        <v>10</v>
      </c>
      <c r="E6" s="58">
        <v>358</v>
      </c>
    </row>
    <row r="7" spans="2:5" x14ac:dyDescent="0.25">
      <c r="B7" s="62"/>
      <c r="C7" s="52" t="s">
        <v>64</v>
      </c>
      <c r="D7" s="52">
        <v>3</v>
      </c>
      <c r="E7" s="58">
        <v>121</v>
      </c>
    </row>
    <row r="8" spans="2:5" x14ac:dyDescent="0.25">
      <c r="B8" s="62"/>
      <c r="C8" s="52" t="s">
        <v>65</v>
      </c>
      <c r="D8" s="52">
        <v>11</v>
      </c>
      <c r="E8" s="58">
        <v>1318</v>
      </c>
    </row>
    <row r="9" spans="2:5" x14ac:dyDescent="0.25">
      <c r="B9" s="62" t="s">
        <v>8</v>
      </c>
      <c r="C9" s="52" t="s">
        <v>63</v>
      </c>
      <c r="D9" s="52">
        <v>9</v>
      </c>
      <c r="E9" s="58">
        <v>373</v>
      </c>
    </row>
    <row r="10" spans="2:5" x14ac:dyDescent="0.25">
      <c r="B10" s="62"/>
      <c r="C10" s="52" t="s">
        <v>66</v>
      </c>
      <c r="D10" s="52">
        <v>1</v>
      </c>
      <c r="E10" s="58">
        <v>17</v>
      </c>
    </row>
    <row r="11" spans="2:5" x14ac:dyDescent="0.25">
      <c r="B11" s="62" t="s">
        <v>5</v>
      </c>
      <c r="C11" s="52" t="s">
        <v>63</v>
      </c>
      <c r="D11" s="52">
        <v>10</v>
      </c>
      <c r="E11" s="58">
        <v>247</v>
      </c>
    </row>
    <row r="12" spans="2:5" x14ac:dyDescent="0.25">
      <c r="B12" s="62"/>
      <c r="C12" s="52" t="s">
        <v>64</v>
      </c>
      <c r="D12" s="52">
        <v>1</v>
      </c>
      <c r="E12" s="58">
        <v>17</v>
      </c>
    </row>
    <row r="13" spans="2:5" x14ac:dyDescent="0.25">
      <c r="B13" s="64" t="s">
        <v>87</v>
      </c>
      <c r="C13" s="52" t="s">
        <v>63</v>
      </c>
      <c r="D13" s="52">
        <v>13</v>
      </c>
      <c r="E13" s="58">
        <v>539</v>
      </c>
    </row>
    <row r="14" spans="2:5" x14ac:dyDescent="0.25">
      <c r="B14" s="65"/>
      <c r="C14" s="52" t="s">
        <v>67</v>
      </c>
      <c r="D14" s="52">
        <v>5</v>
      </c>
      <c r="E14" s="58">
        <v>187</v>
      </c>
    </row>
    <row r="15" spans="2:5" x14ac:dyDescent="0.25">
      <c r="B15" s="60" t="s">
        <v>84</v>
      </c>
      <c r="C15" s="52" t="s">
        <v>63</v>
      </c>
      <c r="D15" s="52">
        <v>10</v>
      </c>
      <c r="E15" s="58">
        <v>439</v>
      </c>
    </row>
    <row r="16" spans="2:5" x14ac:dyDescent="0.25">
      <c r="B16" s="61" t="s">
        <v>85</v>
      </c>
      <c r="C16" s="52" t="s">
        <v>63</v>
      </c>
      <c r="D16" s="52">
        <v>15</v>
      </c>
      <c r="E16" s="58">
        <v>389</v>
      </c>
    </row>
    <row r="17" spans="2:5" x14ac:dyDescent="0.25">
      <c r="B17" s="62"/>
      <c r="C17" s="52" t="s">
        <v>67</v>
      </c>
      <c r="D17" s="52">
        <v>5</v>
      </c>
      <c r="E17" s="58">
        <v>170</v>
      </c>
    </row>
    <row r="18" spans="2:5" x14ac:dyDescent="0.25">
      <c r="B18" s="62"/>
      <c r="C18" s="52" t="s">
        <v>75</v>
      </c>
      <c r="D18" s="52">
        <v>3</v>
      </c>
      <c r="E18" s="58">
        <v>42</v>
      </c>
    </row>
    <row r="19" spans="2:5" x14ac:dyDescent="0.25">
      <c r="B19" s="62"/>
      <c r="C19" s="52" t="s">
        <v>68</v>
      </c>
      <c r="D19" s="52">
        <v>4</v>
      </c>
      <c r="E19" s="58">
        <v>102</v>
      </c>
    </row>
    <row r="20" spans="2:5" x14ac:dyDescent="0.25">
      <c r="B20" s="61" t="s">
        <v>86</v>
      </c>
      <c r="C20" s="52" t="s">
        <v>63</v>
      </c>
      <c r="D20" s="52">
        <v>7</v>
      </c>
      <c r="E20" s="58">
        <v>243</v>
      </c>
    </row>
    <row r="21" spans="2:5" x14ac:dyDescent="0.25">
      <c r="B21" s="62"/>
      <c r="C21" s="52" t="s">
        <v>67</v>
      </c>
      <c r="D21" s="52">
        <v>2</v>
      </c>
      <c r="E21" s="58">
        <v>37</v>
      </c>
    </row>
    <row r="22" spans="2:5" x14ac:dyDescent="0.25">
      <c r="B22" s="53" t="s">
        <v>69</v>
      </c>
      <c r="C22" s="56"/>
      <c r="D22" s="53">
        <f>SUM(D5:D21)</f>
        <v>130</v>
      </c>
      <c r="E22" s="59">
        <f>SUM(E5:E21)</f>
        <v>5328</v>
      </c>
    </row>
    <row r="23" spans="2:5" x14ac:dyDescent="0.25">
      <c r="B23" s="6" t="s">
        <v>3</v>
      </c>
    </row>
  </sheetData>
  <mergeCells count="7">
    <mergeCell ref="B20:B21"/>
    <mergeCell ref="B3:E3"/>
    <mergeCell ref="B6:B8"/>
    <mergeCell ref="B9:B10"/>
    <mergeCell ref="B11:B12"/>
    <mergeCell ref="B13:B14"/>
    <mergeCell ref="B16:B19"/>
  </mergeCells>
  <pageMargins left="0.7" right="0.7" top="0.75" bottom="0.75" header="0.3" footer="0.3"/>
  <pageSetup paperSize="9" fitToWidth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3"/>
  <sheetViews>
    <sheetView tabSelected="1" zoomScaleNormal="100" workbookViewId="0">
      <selection activeCell="I28" sqref="I28"/>
    </sheetView>
  </sheetViews>
  <sheetFormatPr baseColWidth="10" defaultRowHeight="15" x14ac:dyDescent="0.25"/>
  <cols>
    <col min="1" max="1" width="11.7109375" customWidth="1"/>
    <col min="2" max="2" width="5.140625" customWidth="1"/>
    <col min="3" max="3" width="5.42578125" bestFit="1" customWidth="1"/>
    <col min="4" max="4" width="5.140625" bestFit="1" customWidth="1"/>
    <col min="5" max="5" width="5.42578125" bestFit="1" customWidth="1"/>
    <col min="6" max="6" width="4.5703125" customWidth="1"/>
    <col min="7" max="7" width="5.42578125" customWidth="1"/>
    <col min="8" max="8" width="5.140625" bestFit="1" customWidth="1"/>
    <col min="9" max="9" width="8.42578125" bestFit="1" customWidth="1"/>
    <col min="10" max="10" width="5.140625" bestFit="1" customWidth="1"/>
    <col min="11" max="11" width="5.42578125" bestFit="1" customWidth="1"/>
    <col min="12" max="12" width="5.140625" bestFit="1" customWidth="1"/>
    <col min="13" max="13" width="5.28515625" customWidth="1"/>
    <col min="14" max="14" width="5.140625" bestFit="1" customWidth="1"/>
    <col min="15" max="15" width="5.28515625" customWidth="1"/>
    <col min="16" max="16" width="5.140625" bestFit="1" customWidth="1"/>
    <col min="17" max="17" width="5.42578125" bestFit="1" customWidth="1"/>
    <col min="18" max="18" width="5.7109375" customWidth="1"/>
    <col min="19" max="19" width="5.42578125" bestFit="1" customWidth="1"/>
  </cols>
  <sheetData>
    <row r="1" spans="1:19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x14ac:dyDescent="0.25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5">
      <c r="A3" s="68" t="s">
        <v>57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x14ac:dyDescent="0.25">
      <c r="A4" s="69" t="s">
        <v>1</v>
      </c>
      <c r="B4" s="72" t="s">
        <v>4</v>
      </c>
      <c r="C4" s="73"/>
      <c r="D4" s="73"/>
      <c r="E4" s="73"/>
      <c r="F4" s="73"/>
      <c r="G4" s="73"/>
      <c r="H4" s="73"/>
      <c r="I4" s="74"/>
      <c r="J4" s="72" t="s">
        <v>11</v>
      </c>
      <c r="K4" s="73"/>
      <c r="L4" s="73"/>
      <c r="M4" s="73"/>
      <c r="N4" s="73"/>
      <c r="O4" s="73"/>
      <c r="P4" s="73"/>
      <c r="Q4" s="74"/>
      <c r="R4" s="75" t="s">
        <v>2</v>
      </c>
      <c r="S4" s="76"/>
    </row>
    <row r="5" spans="1:19" x14ac:dyDescent="0.25">
      <c r="A5" s="70"/>
      <c r="B5" s="77" t="s">
        <v>5</v>
      </c>
      <c r="C5" s="78"/>
      <c r="D5" s="77" t="s">
        <v>8</v>
      </c>
      <c r="E5" s="78"/>
      <c r="F5" s="77" t="s">
        <v>9</v>
      </c>
      <c r="G5" s="78"/>
      <c r="H5" s="77" t="s">
        <v>10</v>
      </c>
      <c r="I5" s="78"/>
      <c r="J5" s="77" t="s">
        <v>12</v>
      </c>
      <c r="K5" s="78"/>
      <c r="L5" s="77" t="s">
        <v>13</v>
      </c>
      <c r="M5" s="78"/>
      <c r="N5" s="77" t="s">
        <v>14</v>
      </c>
      <c r="O5" s="78"/>
      <c r="P5" s="79" t="s">
        <v>15</v>
      </c>
      <c r="Q5" s="80"/>
      <c r="R5" s="75"/>
      <c r="S5" s="76"/>
    </row>
    <row r="6" spans="1:19" x14ac:dyDescent="0.25">
      <c r="A6" s="71"/>
      <c r="B6" s="9" t="s">
        <v>6</v>
      </c>
      <c r="C6" s="10" t="s">
        <v>7</v>
      </c>
      <c r="D6" s="9" t="s">
        <v>6</v>
      </c>
      <c r="E6" s="10" t="s">
        <v>7</v>
      </c>
      <c r="F6" s="9" t="s">
        <v>6</v>
      </c>
      <c r="G6" s="10" t="s">
        <v>7</v>
      </c>
      <c r="H6" s="9" t="s">
        <v>6</v>
      </c>
      <c r="I6" s="10" t="s">
        <v>7</v>
      </c>
      <c r="J6" s="9" t="s">
        <v>6</v>
      </c>
      <c r="K6" s="10" t="s">
        <v>7</v>
      </c>
      <c r="L6" s="9" t="s">
        <v>6</v>
      </c>
      <c r="M6" s="10" t="s">
        <v>7</v>
      </c>
      <c r="N6" s="9" t="s">
        <v>6</v>
      </c>
      <c r="O6" s="10" t="s">
        <v>7</v>
      </c>
      <c r="P6" s="9" t="s">
        <v>6</v>
      </c>
      <c r="Q6" s="10" t="s">
        <v>7</v>
      </c>
      <c r="R6" s="9" t="s">
        <v>6</v>
      </c>
      <c r="S6" s="10" t="s">
        <v>7</v>
      </c>
    </row>
    <row r="7" spans="1:19" x14ac:dyDescent="0.25">
      <c r="A7" s="1" t="s">
        <v>60</v>
      </c>
      <c r="B7" s="2">
        <v>3</v>
      </c>
      <c r="C7" s="3">
        <f t="shared" ref="C7:C9" si="0">B7*100/$B$10</f>
        <v>27.272727272727273</v>
      </c>
      <c r="D7" s="2">
        <v>4</v>
      </c>
      <c r="E7" s="3">
        <f t="shared" ref="E7:E9" si="1">D7*100/$D$10</f>
        <v>40</v>
      </c>
      <c r="F7" s="2">
        <v>10</v>
      </c>
      <c r="G7" s="3">
        <f t="shared" ref="G7:G9" si="2">F7*100/$F$10</f>
        <v>47.61904761904762</v>
      </c>
      <c r="H7" s="2">
        <v>5</v>
      </c>
      <c r="I7" s="3">
        <f t="shared" ref="I7:I9" si="3">H7*100/$H$10</f>
        <v>20.833333333333332</v>
      </c>
      <c r="J7" s="2">
        <v>11</v>
      </c>
      <c r="K7" s="3">
        <f t="shared" ref="K7:K9" si="4">J7*100/$J$10</f>
        <v>40.74074074074074</v>
      </c>
      <c r="L7" s="2">
        <v>5</v>
      </c>
      <c r="M7" s="3">
        <f t="shared" ref="M7:M9" si="5">L7*100/$L$10</f>
        <v>55.555555555555557</v>
      </c>
      <c r="N7" s="4">
        <v>0</v>
      </c>
      <c r="O7" s="3">
        <f t="shared" ref="O7:O9" si="6">N7*100/$N$10</f>
        <v>0</v>
      </c>
      <c r="P7" s="2">
        <v>9</v>
      </c>
      <c r="Q7" s="3">
        <f t="shared" ref="Q7:Q9" si="7">P7*100/$P$10</f>
        <v>50</v>
      </c>
      <c r="R7" s="5">
        <f>B7+D7+F7+H7+J7+L7+N7+P7</f>
        <v>47</v>
      </c>
      <c r="S7" s="20">
        <f t="shared" ref="S7:S9" si="8">R7*100/$R$10</f>
        <v>36.153846153846153</v>
      </c>
    </row>
    <row r="8" spans="1:19" x14ac:dyDescent="0.25">
      <c r="A8" s="1" t="s">
        <v>58</v>
      </c>
      <c r="B8" s="2">
        <v>3</v>
      </c>
      <c r="C8" s="3">
        <f t="shared" si="0"/>
        <v>27.272727272727273</v>
      </c>
      <c r="D8" s="2">
        <v>1</v>
      </c>
      <c r="E8" s="3">
        <f t="shared" si="1"/>
        <v>10</v>
      </c>
      <c r="F8" s="2">
        <v>7</v>
      </c>
      <c r="G8" s="3">
        <f t="shared" si="2"/>
        <v>33.333333333333336</v>
      </c>
      <c r="H8" s="2">
        <v>10</v>
      </c>
      <c r="I8" s="3">
        <f t="shared" si="3"/>
        <v>41.666666666666664</v>
      </c>
      <c r="J8" s="2">
        <v>8</v>
      </c>
      <c r="K8" s="3">
        <f t="shared" si="4"/>
        <v>29.62962962962963</v>
      </c>
      <c r="L8" s="2">
        <v>1</v>
      </c>
      <c r="M8" s="3">
        <f t="shared" si="5"/>
        <v>11.111111111111111</v>
      </c>
      <c r="N8" s="4">
        <v>0</v>
      </c>
      <c r="O8" s="3">
        <f t="shared" si="6"/>
        <v>0</v>
      </c>
      <c r="P8" s="2">
        <v>2</v>
      </c>
      <c r="Q8" s="3">
        <f t="shared" si="7"/>
        <v>11.111111111111111</v>
      </c>
      <c r="R8" s="5">
        <f>B8+D8+F8+H8+J8+L8+N8+P8</f>
        <v>32</v>
      </c>
      <c r="S8" s="20">
        <f t="shared" si="8"/>
        <v>24.615384615384617</v>
      </c>
    </row>
    <row r="9" spans="1:19" x14ac:dyDescent="0.25">
      <c r="A9" s="1" t="s">
        <v>59</v>
      </c>
      <c r="B9" s="2">
        <v>5</v>
      </c>
      <c r="C9" s="3">
        <f t="shared" si="0"/>
        <v>45.454545454545453</v>
      </c>
      <c r="D9" s="2">
        <v>5</v>
      </c>
      <c r="E9" s="3">
        <f t="shared" si="1"/>
        <v>50</v>
      </c>
      <c r="F9" s="2">
        <v>4</v>
      </c>
      <c r="G9" s="3">
        <f t="shared" si="2"/>
        <v>19.047619047619047</v>
      </c>
      <c r="H9" s="2">
        <v>9</v>
      </c>
      <c r="I9" s="3">
        <f t="shared" si="3"/>
        <v>37.5</v>
      </c>
      <c r="J9" s="2">
        <v>8</v>
      </c>
      <c r="K9" s="3">
        <f t="shared" si="4"/>
        <v>29.62962962962963</v>
      </c>
      <c r="L9" s="2">
        <v>3</v>
      </c>
      <c r="M9" s="3">
        <f t="shared" si="5"/>
        <v>33.333333333333336</v>
      </c>
      <c r="N9" s="4">
        <v>10</v>
      </c>
      <c r="O9" s="3">
        <f t="shared" si="6"/>
        <v>100</v>
      </c>
      <c r="P9" s="2">
        <v>7</v>
      </c>
      <c r="Q9" s="3">
        <f t="shared" si="7"/>
        <v>38.888888888888886</v>
      </c>
      <c r="R9" s="5">
        <f>B9+D9+F9+H9+J9+L9+N9+P9</f>
        <v>51</v>
      </c>
      <c r="S9" s="20">
        <f t="shared" si="8"/>
        <v>39.230769230769234</v>
      </c>
    </row>
    <row r="10" spans="1:19" x14ac:dyDescent="0.25">
      <c r="A10" s="11" t="s">
        <v>2</v>
      </c>
      <c r="B10" s="12">
        <f t="shared" ref="B10:S10" si="9">SUM(B7:B9)</f>
        <v>11</v>
      </c>
      <c r="C10" s="19">
        <f t="shared" si="9"/>
        <v>100</v>
      </c>
      <c r="D10" s="12">
        <f t="shared" si="9"/>
        <v>10</v>
      </c>
      <c r="E10" s="19">
        <f t="shared" si="9"/>
        <v>100</v>
      </c>
      <c r="F10" s="12">
        <f t="shared" si="9"/>
        <v>21</v>
      </c>
      <c r="G10" s="19">
        <f t="shared" si="9"/>
        <v>100.00000000000001</v>
      </c>
      <c r="H10" s="12">
        <f t="shared" si="9"/>
        <v>24</v>
      </c>
      <c r="I10" s="19">
        <f t="shared" si="9"/>
        <v>100</v>
      </c>
      <c r="J10" s="12">
        <f t="shared" si="9"/>
        <v>27</v>
      </c>
      <c r="K10" s="19">
        <f t="shared" si="9"/>
        <v>100</v>
      </c>
      <c r="L10" s="12">
        <f t="shared" si="9"/>
        <v>9</v>
      </c>
      <c r="M10" s="19">
        <f t="shared" si="9"/>
        <v>100</v>
      </c>
      <c r="N10" s="12">
        <f t="shared" si="9"/>
        <v>10</v>
      </c>
      <c r="O10" s="19">
        <f t="shared" si="9"/>
        <v>100</v>
      </c>
      <c r="P10" s="12">
        <f t="shared" si="9"/>
        <v>18</v>
      </c>
      <c r="Q10" s="19">
        <f t="shared" si="9"/>
        <v>100</v>
      </c>
      <c r="R10" s="13">
        <f>SUM(R7:R9)</f>
        <v>130</v>
      </c>
      <c r="S10" s="19">
        <f t="shared" si="9"/>
        <v>100</v>
      </c>
    </row>
    <row r="11" spans="1:19" x14ac:dyDescent="0.25">
      <c r="A11" s="6" t="s">
        <v>3</v>
      </c>
    </row>
    <row r="77" ht="15" customHeight="1" x14ac:dyDescent="0.25"/>
    <row r="93" ht="15" customHeight="1" x14ac:dyDescent="0.25"/>
    <row r="109" ht="15" customHeight="1" x14ac:dyDescent="0.25"/>
    <row r="143" ht="15" customHeight="1" x14ac:dyDescent="0.25"/>
  </sheetData>
  <mergeCells count="15">
    <mergeCell ref="A1:S1"/>
    <mergeCell ref="A2:S2"/>
    <mergeCell ref="A3:S3"/>
    <mergeCell ref="A4:A6"/>
    <mergeCell ref="B4:I4"/>
    <mergeCell ref="J4:Q4"/>
    <mergeCell ref="R4:S5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zoomScaleNormal="100" workbookViewId="0">
      <selection activeCell="S17" sqref="S17"/>
    </sheetView>
  </sheetViews>
  <sheetFormatPr baseColWidth="10" defaultRowHeight="15" x14ac:dyDescent="0.25"/>
  <cols>
    <col min="2" max="2" width="5.5703125" customWidth="1"/>
    <col min="3" max="3" width="5.5703125" bestFit="1" customWidth="1"/>
    <col min="4" max="4" width="5.42578125" bestFit="1" customWidth="1"/>
    <col min="5" max="5" width="5.5703125" bestFit="1" customWidth="1"/>
    <col min="6" max="6" width="5.42578125" bestFit="1" customWidth="1"/>
    <col min="7" max="7" width="5.5703125" bestFit="1" customWidth="1"/>
    <col min="8" max="9" width="7" customWidth="1"/>
    <col min="10" max="10" width="6.28515625" customWidth="1"/>
    <col min="11" max="11" width="5.5703125" bestFit="1" customWidth="1"/>
    <col min="12" max="12" width="5.42578125" bestFit="1" customWidth="1"/>
    <col min="13" max="13" width="5.5703125" bestFit="1" customWidth="1"/>
    <col min="14" max="14" width="5.42578125" bestFit="1" customWidth="1"/>
    <col min="15" max="15" width="7" bestFit="1" customWidth="1"/>
    <col min="16" max="16" width="5.42578125" bestFit="1" customWidth="1"/>
    <col min="17" max="17" width="5.5703125" bestFit="1" customWidth="1"/>
    <col min="18" max="18" width="6.42578125" bestFit="1" customWidth="1"/>
    <col min="19" max="19" width="9.42578125" bestFit="1" customWidth="1"/>
    <col min="23" max="23" width="15.85546875" bestFit="1" customWidth="1"/>
    <col min="24" max="24" width="37.28515625" bestFit="1" customWidth="1"/>
    <col min="25" max="25" width="20.5703125" bestFit="1" customWidth="1"/>
    <col min="26" max="26" width="23.140625" bestFit="1" customWidth="1"/>
  </cols>
  <sheetData>
    <row r="1" spans="1:19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x14ac:dyDescent="0.25">
      <c r="A2" s="84" t="s">
        <v>70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x14ac:dyDescent="0.25">
      <c r="A3" s="68" t="s">
        <v>57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x14ac:dyDescent="0.25">
      <c r="A4" s="85" t="s">
        <v>1</v>
      </c>
      <c r="B4" s="88" t="s">
        <v>4</v>
      </c>
      <c r="C4" s="89"/>
      <c r="D4" s="89"/>
      <c r="E4" s="89"/>
      <c r="F4" s="89"/>
      <c r="G4" s="89"/>
      <c r="H4" s="89"/>
      <c r="I4" s="90"/>
      <c r="J4" s="88" t="s">
        <v>11</v>
      </c>
      <c r="K4" s="89"/>
      <c r="L4" s="89"/>
      <c r="M4" s="89"/>
      <c r="N4" s="89"/>
      <c r="O4" s="89"/>
      <c r="P4" s="89"/>
      <c r="Q4" s="90"/>
      <c r="R4" s="85" t="s">
        <v>2</v>
      </c>
      <c r="S4" s="85"/>
    </row>
    <row r="5" spans="1:19" x14ac:dyDescent="0.25">
      <c r="A5" s="86"/>
      <c r="B5" s="81" t="s">
        <v>5</v>
      </c>
      <c r="C5" s="81"/>
      <c r="D5" s="81" t="s">
        <v>8</v>
      </c>
      <c r="E5" s="81"/>
      <c r="F5" s="81" t="s">
        <v>9</v>
      </c>
      <c r="G5" s="81"/>
      <c r="H5" s="81" t="s">
        <v>10</v>
      </c>
      <c r="I5" s="81"/>
      <c r="J5" s="81" t="s">
        <v>12</v>
      </c>
      <c r="K5" s="81"/>
      <c r="L5" s="80" t="s">
        <v>13</v>
      </c>
      <c r="M5" s="80"/>
      <c r="N5" s="81" t="s">
        <v>14</v>
      </c>
      <c r="O5" s="81"/>
      <c r="P5" s="81" t="s">
        <v>15</v>
      </c>
      <c r="Q5" s="81"/>
      <c r="R5" s="87"/>
      <c r="S5" s="87"/>
    </row>
    <row r="6" spans="1:19" x14ac:dyDescent="0.25">
      <c r="A6" s="87"/>
      <c r="B6" s="14" t="s">
        <v>6</v>
      </c>
      <c r="C6" s="15" t="s">
        <v>7</v>
      </c>
      <c r="D6" s="14" t="s">
        <v>6</v>
      </c>
      <c r="E6" s="15" t="s">
        <v>7</v>
      </c>
      <c r="F6" s="14" t="s">
        <v>6</v>
      </c>
      <c r="G6" s="15" t="s">
        <v>7</v>
      </c>
      <c r="H6" s="14" t="s">
        <v>6</v>
      </c>
      <c r="I6" s="15" t="s">
        <v>7</v>
      </c>
      <c r="J6" s="14" t="s">
        <v>6</v>
      </c>
      <c r="K6" s="15" t="s">
        <v>7</v>
      </c>
      <c r="L6" s="14" t="s">
        <v>6</v>
      </c>
      <c r="M6" s="15" t="s">
        <v>7</v>
      </c>
      <c r="N6" s="14" t="s">
        <v>6</v>
      </c>
      <c r="O6" s="15" t="s">
        <v>7</v>
      </c>
      <c r="P6" s="14" t="s">
        <v>6</v>
      </c>
      <c r="Q6" s="15" t="s">
        <v>7</v>
      </c>
      <c r="R6" s="14" t="s">
        <v>6</v>
      </c>
      <c r="S6" s="15" t="s">
        <v>7</v>
      </c>
    </row>
    <row r="7" spans="1:19" x14ac:dyDescent="0.25">
      <c r="A7" s="1" t="s">
        <v>60</v>
      </c>
      <c r="B7" s="7">
        <v>84</v>
      </c>
      <c r="C7" s="48">
        <f>B7/$B$10</f>
        <v>0.31818181818181818</v>
      </c>
      <c r="D7" s="7">
        <v>200</v>
      </c>
      <c r="E7" s="48">
        <f>D7/D10</f>
        <v>0.51282051282051277</v>
      </c>
      <c r="F7" s="7">
        <v>437</v>
      </c>
      <c r="G7" s="48">
        <f>F7/$F$10</f>
        <v>0.59945130315500683</v>
      </c>
      <c r="H7" s="7">
        <v>259</v>
      </c>
      <c r="I7" s="48">
        <f>H7/$H$10</f>
        <v>0.1441291040623261</v>
      </c>
      <c r="J7" s="7">
        <v>343</v>
      </c>
      <c r="K7" s="48">
        <f>J7/$J$10</f>
        <v>0.4879089615931721</v>
      </c>
      <c r="L7" s="7">
        <v>125</v>
      </c>
      <c r="M7" s="48">
        <f>L7/$L$10</f>
        <v>0.44642857142857145</v>
      </c>
      <c r="N7" s="7">
        <v>0</v>
      </c>
      <c r="O7" s="48">
        <v>0</v>
      </c>
      <c r="P7" s="7">
        <v>315</v>
      </c>
      <c r="Q7" s="48">
        <f>P7/$P$10</f>
        <v>0.43388429752066116</v>
      </c>
      <c r="R7" s="8">
        <f>SUM(B7,D7,F7,H7,J7,L7,N7,P7)</f>
        <v>1763</v>
      </c>
      <c r="S7" s="49">
        <f>R7/R10</f>
        <v>0.33089339339339341</v>
      </c>
    </row>
    <row r="8" spans="1:19" x14ac:dyDescent="0.25">
      <c r="A8" s="1" t="s">
        <v>58</v>
      </c>
      <c r="B8" s="7">
        <v>59</v>
      </c>
      <c r="C8" s="48">
        <f t="shared" ref="C8:C9" si="0">B8/$B$10</f>
        <v>0.22348484848484848</v>
      </c>
      <c r="D8" s="7">
        <v>53</v>
      </c>
      <c r="E8" s="48">
        <f>D8/D10</f>
        <v>0.13589743589743589</v>
      </c>
      <c r="F8" s="7">
        <v>199</v>
      </c>
      <c r="G8" s="48">
        <f t="shared" ref="G8:G9" si="1">F8/$F$10</f>
        <v>0.27297668038408779</v>
      </c>
      <c r="H8" s="7">
        <v>918</v>
      </c>
      <c r="I8" s="48">
        <f t="shared" ref="I8:I9" si="2">H8/$H$10</f>
        <v>0.51085141903171949</v>
      </c>
      <c r="J8" s="7">
        <v>145</v>
      </c>
      <c r="K8" s="48">
        <f t="shared" ref="K8:K9" si="3">J8/$J$10</f>
        <v>0.20625889046941678</v>
      </c>
      <c r="L8" s="7">
        <v>28</v>
      </c>
      <c r="M8" s="48">
        <f t="shared" ref="M8:M9" si="4">L8/$L$10</f>
        <v>0.1</v>
      </c>
      <c r="N8" s="7">
        <v>0</v>
      </c>
      <c r="O8" s="48">
        <v>0</v>
      </c>
      <c r="P8" s="7">
        <v>75</v>
      </c>
      <c r="Q8" s="48">
        <f t="shared" ref="Q8:Q9" si="5">P8/$P$10</f>
        <v>0.10330578512396695</v>
      </c>
      <c r="R8" s="8">
        <f>B8+D8+F8+H8+J8+L8+N8+P8</f>
        <v>1477</v>
      </c>
      <c r="S8" s="50">
        <f>R8/R10</f>
        <v>0.27721471471471471</v>
      </c>
    </row>
    <row r="9" spans="1:19" x14ac:dyDescent="0.25">
      <c r="A9" s="1" t="s">
        <v>59</v>
      </c>
      <c r="B9" s="7">
        <v>121</v>
      </c>
      <c r="C9" s="48">
        <f t="shared" si="0"/>
        <v>0.45833333333333331</v>
      </c>
      <c r="D9" s="7">
        <v>137</v>
      </c>
      <c r="E9" s="48">
        <f>D9/D10</f>
        <v>0.35128205128205126</v>
      </c>
      <c r="F9" s="7">
        <v>93</v>
      </c>
      <c r="G9" s="48">
        <f t="shared" si="1"/>
        <v>0.12757201646090535</v>
      </c>
      <c r="H9" s="7">
        <v>620</v>
      </c>
      <c r="I9" s="48">
        <f t="shared" si="2"/>
        <v>0.34501947690595436</v>
      </c>
      <c r="J9" s="7">
        <v>215</v>
      </c>
      <c r="K9" s="48">
        <f t="shared" si="3"/>
        <v>0.30583214793741109</v>
      </c>
      <c r="L9" s="7">
        <v>127</v>
      </c>
      <c r="M9" s="48">
        <f t="shared" si="4"/>
        <v>0.45357142857142857</v>
      </c>
      <c r="N9" s="7">
        <v>439</v>
      </c>
      <c r="O9" s="48">
        <f t="shared" ref="O9" si="6">N9/$N$10</f>
        <v>1</v>
      </c>
      <c r="P9" s="7">
        <v>336</v>
      </c>
      <c r="Q9" s="48">
        <f t="shared" si="5"/>
        <v>0.46280991735537191</v>
      </c>
      <c r="R9" s="8">
        <f>B9+D9+F9+H9+J9+L9+N9+P9</f>
        <v>2088</v>
      </c>
      <c r="S9" s="50">
        <f>R9/R10</f>
        <v>0.39189189189189189</v>
      </c>
    </row>
    <row r="10" spans="1:19" x14ac:dyDescent="0.25">
      <c r="A10" s="16" t="s">
        <v>2</v>
      </c>
      <c r="B10" s="17">
        <f t="shared" ref="B10:S10" si="7">SUM(B7:B9)</f>
        <v>264</v>
      </c>
      <c r="C10" s="51">
        <f t="shared" si="7"/>
        <v>1</v>
      </c>
      <c r="D10" s="17">
        <f t="shared" si="7"/>
        <v>390</v>
      </c>
      <c r="E10" s="51">
        <f t="shared" si="7"/>
        <v>0.99999999999999989</v>
      </c>
      <c r="F10" s="17">
        <f t="shared" si="7"/>
        <v>729</v>
      </c>
      <c r="G10" s="51">
        <f t="shared" si="7"/>
        <v>1</v>
      </c>
      <c r="H10" s="17">
        <f t="shared" si="7"/>
        <v>1797</v>
      </c>
      <c r="I10" s="51">
        <f t="shared" si="7"/>
        <v>0.99999999999999989</v>
      </c>
      <c r="J10" s="17">
        <f t="shared" si="7"/>
        <v>703</v>
      </c>
      <c r="K10" s="51">
        <f t="shared" si="7"/>
        <v>1</v>
      </c>
      <c r="L10" s="17">
        <f t="shared" si="7"/>
        <v>280</v>
      </c>
      <c r="M10" s="51">
        <f t="shared" si="7"/>
        <v>1</v>
      </c>
      <c r="N10" s="17">
        <f t="shared" si="7"/>
        <v>439</v>
      </c>
      <c r="O10" s="51">
        <f t="shared" si="7"/>
        <v>1</v>
      </c>
      <c r="P10" s="17">
        <f t="shared" si="7"/>
        <v>726</v>
      </c>
      <c r="Q10" s="51">
        <f t="shared" si="7"/>
        <v>1</v>
      </c>
      <c r="R10" s="17">
        <f t="shared" si="7"/>
        <v>5328</v>
      </c>
      <c r="S10" s="51">
        <f t="shared" si="7"/>
        <v>1</v>
      </c>
    </row>
    <row r="11" spans="1:19" x14ac:dyDescent="0.25">
      <c r="A11" s="82" t="s">
        <v>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</sheetData>
  <mergeCells count="16">
    <mergeCell ref="N5:O5"/>
    <mergeCell ref="P5:Q5"/>
    <mergeCell ref="A11:K11"/>
    <mergeCell ref="A1:S1"/>
    <mergeCell ref="A2:S2"/>
    <mergeCell ref="A3:S3"/>
    <mergeCell ref="A4:A6"/>
    <mergeCell ref="B4:I4"/>
    <mergeCell ref="J4:Q4"/>
    <mergeCell ref="R4:S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Normal="100" workbookViewId="0">
      <selection activeCell="X19" sqref="X19"/>
    </sheetView>
  </sheetViews>
  <sheetFormatPr baseColWidth="10" defaultRowHeight="15" x14ac:dyDescent="0.25"/>
  <cols>
    <col min="1" max="1" width="18" customWidth="1"/>
    <col min="2" max="2" width="5.85546875" customWidth="1"/>
    <col min="3" max="3" width="5.42578125" customWidth="1"/>
    <col min="4" max="4" width="5.140625" customWidth="1"/>
    <col min="5" max="5" width="6" customWidth="1"/>
    <col min="6" max="6" width="5.28515625" customWidth="1"/>
    <col min="7" max="7" width="5.5703125" customWidth="1"/>
    <col min="8" max="8" width="6.28515625" customWidth="1"/>
    <col min="9" max="9" width="7.28515625" customWidth="1"/>
    <col min="10" max="11" width="5.5703125" customWidth="1"/>
    <col min="12" max="13" width="5.7109375" customWidth="1"/>
    <col min="14" max="14" width="6.28515625" customWidth="1"/>
    <col min="15" max="15" width="6.7109375" customWidth="1"/>
    <col min="16" max="16" width="5.85546875" customWidth="1"/>
    <col min="17" max="17" width="6.7109375" customWidth="1"/>
    <col min="18" max="18" width="5.85546875" customWidth="1"/>
    <col min="19" max="19" width="7" customWidth="1"/>
    <col min="24" max="24" width="14.5703125" bestFit="1" customWidth="1"/>
  </cols>
  <sheetData>
    <row r="1" spans="1:19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x14ac:dyDescent="0.25">
      <c r="A2" s="92" t="s">
        <v>73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x14ac:dyDescent="0.25">
      <c r="A3" s="68" t="s">
        <v>57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x14ac:dyDescent="0.25">
      <c r="A4" s="93" t="s">
        <v>25</v>
      </c>
      <c r="B4" s="94" t="s">
        <v>4</v>
      </c>
      <c r="C4" s="95"/>
      <c r="D4" s="95"/>
      <c r="E4" s="95"/>
      <c r="F4" s="95"/>
      <c r="G4" s="95"/>
      <c r="H4" s="95"/>
      <c r="I4" s="96"/>
      <c r="J4" s="32"/>
      <c r="K4" s="95" t="s">
        <v>11</v>
      </c>
      <c r="L4" s="95"/>
      <c r="M4" s="95"/>
      <c r="N4" s="95"/>
      <c r="O4" s="95"/>
      <c r="P4" s="95"/>
      <c r="Q4" s="96"/>
      <c r="R4" s="97" t="s">
        <v>2</v>
      </c>
      <c r="S4" s="97"/>
    </row>
    <row r="5" spans="1:19" x14ac:dyDescent="0.25">
      <c r="A5" s="93"/>
      <c r="B5" s="99" t="s">
        <v>5</v>
      </c>
      <c r="C5" s="99"/>
      <c r="D5" s="99" t="s">
        <v>8</v>
      </c>
      <c r="E5" s="99"/>
      <c r="F5" s="99" t="s">
        <v>9</v>
      </c>
      <c r="G5" s="99"/>
      <c r="H5" s="99" t="s">
        <v>10</v>
      </c>
      <c r="I5" s="99"/>
      <c r="J5" s="99" t="s">
        <v>12</v>
      </c>
      <c r="K5" s="99"/>
      <c r="L5" s="99" t="s">
        <v>13</v>
      </c>
      <c r="M5" s="99"/>
      <c r="N5" s="99" t="s">
        <v>14</v>
      </c>
      <c r="O5" s="99"/>
      <c r="P5" s="99" t="s">
        <v>15</v>
      </c>
      <c r="Q5" s="99"/>
      <c r="R5" s="98"/>
      <c r="S5" s="98"/>
    </row>
    <row r="6" spans="1:19" x14ac:dyDescent="0.25">
      <c r="A6" s="33"/>
      <c r="B6" s="34" t="s">
        <v>6</v>
      </c>
      <c r="C6" s="35" t="s">
        <v>7</v>
      </c>
      <c r="D6" s="34" t="s">
        <v>6</v>
      </c>
      <c r="E6" s="35" t="s">
        <v>7</v>
      </c>
      <c r="F6" s="34" t="s">
        <v>6</v>
      </c>
      <c r="G6" s="35" t="s">
        <v>7</v>
      </c>
      <c r="H6" s="34" t="s">
        <v>6</v>
      </c>
      <c r="I6" s="35" t="s">
        <v>7</v>
      </c>
      <c r="J6" s="34" t="s">
        <v>6</v>
      </c>
      <c r="K6" s="35" t="s">
        <v>7</v>
      </c>
      <c r="L6" s="34" t="s">
        <v>6</v>
      </c>
      <c r="M6" s="35" t="s">
        <v>7</v>
      </c>
      <c r="N6" s="34" t="s">
        <v>6</v>
      </c>
      <c r="O6" s="35" t="s">
        <v>7</v>
      </c>
      <c r="P6" s="34" t="s">
        <v>6</v>
      </c>
      <c r="Q6" s="35" t="s">
        <v>7</v>
      </c>
      <c r="R6" s="34" t="s">
        <v>6</v>
      </c>
      <c r="S6" s="35" t="s">
        <v>7</v>
      </c>
    </row>
    <row r="7" spans="1:19" x14ac:dyDescent="0.25">
      <c r="A7" s="33" t="s">
        <v>26</v>
      </c>
      <c r="B7" s="34">
        <v>0</v>
      </c>
      <c r="C7" s="36">
        <v>0</v>
      </c>
      <c r="D7" s="34">
        <v>0</v>
      </c>
      <c r="E7" s="36">
        <v>0</v>
      </c>
      <c r="F7" s="34">
        <v>0</v>
      </c>
      <c r="G7" s="36">
        <v>0</v>
      </c>
      <c r="H7" s="34">
        <v>0</v>
      </c>
      <c r="I7" s="36">
        <v>0</v>
      </c>
      <c r="J7" s="34">
        <v>0</v>
      </c>
      <c r="K7" s="36">
        <v>0</v>
      </c>
      <c r="L7" s="37">
        <v>0</v>
      </c>
      <c r="M7" s="36">
        <v>0</v>
      </c>
      <c r="N7" s="34">
        <v>0</v>
      </c>
      <c r="O7" s="36">
        <v>0</v>
      </c>
      <c r="P7" s="34">
        <v>0</v>
      </c>
      <c r="Q7" s="36">
        <v>0</v>
      </c>
      <c r="R7" s="38">
        <f t="shared" ref="R7:R37" si="0">SUM(B7:Q7)</f>
        <v>0</v>
      </c>
      <c r="S7" s="36">
        <f>R7/$R$38</f>
        <v>0</v>
      </c>
    </row>
    <row r="8" spans="1:19" x14ac:dyDescent="0.25">
      <c r="A8" s="39" t="s">
        <v>27</v>
      </c>
      <c r="B8" s="34">
        <v>0</v>
      </c>
      <c r="C8" s="36">
        <v>0</v>
      </c>
      <c r="D8" s="34">
        <v>0</v>
      </c>
      <c r="E8" s="36">
        <v>0</v>
      </c>
      <c r="F8" s="34">
        <v>0</v>
      </c>
      <c r="G8" s="36">
        <v>0</v>
      </c>
      <c r="H8" s="34">
        <v>0</v>
      </c>
      <c r="I8" s="36">
        <v>0</v>
      </c>
      <c r="J8" s="34">
        <v>0</v>
      </c>
      <c r="K8" s="36">
        <v>0</v>
      </c>
      <c r="L8" s="37">
        <v>0</v>
      </c>
      <c r="M8" s="36">
        <v>0</v>
      </c>
      <c r="N8" s="34">
        <v>0</v>
      </c>
      <c r="O8" s="36">
        <v>0</v>
      </c>
      <c r="P8" s="34">
        <v>0</v>
      </c>
      <c r="Q8" s="36">
        <v>0</v>
      </c>
      <c r="R8" s="38">
        <f t="shared" si="0"/>
        <v>0</v>
      </c>
      <c r="S8" s="36">
        <f t="shared" ref="S8:S37" si="1">R8/$R$38</f>
        <v>0</v>
      </c>
    </row>
    <row r="9" spans="1:19" x14ac:dyDescent="0.25">
      <c r="A9" s="39" t="s">
        <v>28</v>
      </c>
      <c r="B9" s="34">
        <v>0</v>
      </c>
      <c r="C9" s="36">
        <v>0</v>
      </c>
      <c r="D9" s="34">
        <v>0</v>
      </c>
      <c r="E9" s="36">
        <v>0</v>
      </c>
      <c r="F9" s="34">
        <v>0</v>
      </c>
      <c r="G9" s="36">
        <v>0</v>
      </c>
      <c r="H9" s="34">
        <v>0</v>
      </c>
      <c r="I9" s="36">
        <v>0</v>
      </c>
      <c r="J9" s="34">
        <v>0</v>
      </c>
      <c r="K9" s="36">
        <v>0</v>
      </c>
      <c r="L9" s="42">
        <v>9</v>
      </c>
      <c r="M9" s="36">
        <v>0</v>
      </c>
      <c r="N9" s="34">
        <v>0</v>
      </c>
      <c r="O9" s="36">
        <v>0</v>
      </c>
      <c r="P9" s="34">
        <v>0</v>
      </c>
      <c r="Q9" s="36">
        <v>0</v>
      </c>
      <c r="R9" s="38">
        <f t="shared" si="0"/>
        <v>9</v>
      </c>
      <c r="S9" s="36">
        <f t="shared" si="1"/>
        <v>6.9230769230769235E-2</v>
      </c>
    </row>
    <row r="10" spans="1:19" x14ac:dyDescent="0.25">
      <c r="A10" s="40" t="s">
        <v>29</v>
      </c>
      <c r="B10" s="38">
        <v>11</v>
      </c>
      <c r="C10" s="41">
        <v>0</v>
      </c>
      <c r="D10" s="38">
        <v>10</v>
      </c>
      <c r="E10" s="41">
        <v>0</v>
      </c>
      <c r="F10" s="38">
        <v>21</v>
      </c>
      <c r="G10" s="41">
        <v>0</v>
      </c>
      <c r="H10" s="38">
        <v>24</v>
      </c>
      <c r="I10" s="41">
        <v>0</v>
      </c>
      <c r="J10" s="34">
        <v>0</v>
      </c>
      <c r="K10" s="41">
        <v>0</v>
      </c>
      <c r="L10" s="37">
        <v>0</v>
      </c>
      <c r="M10" s="41">
        <v>0</v>
      </c>
      <c r="N10" s="34">
        <v>0</v>
      </c>
      <c r="O10" s="41">
        <v>0</v>
      </c>
      <c r="P10" s="34">
        <v>0</v>
      </c>
      <c r="Q10" s="41">
        <v>0</v>
      </c>
      <c r="R10" s="38">
        <f t="shared" si="0"/>
        <v>66</v>
      </c>
      <c r="S10" s="36">
        <f t="shared" si="1"/>
        <v>0.50769230769230766</v>
      </c>
    </row>
    <row r="11" spans="1:19" x14ac:dyDescent="0.25">
      <c r="A11" s="39" t="s">
        <v>30</v>
      </c>
      <c r="B11" s="34">
        <v>0</v>
      </c>
      <c r="C11" s="36">
        <v>0</v>
      </c>
      <c r="D11" s="34">
        <v>0</v>
      </c>
      <c r="E11" s="36">
        <v>0</v>
      </c>
      <c r="F11" s="34">
        <v>0</v>
      </c>
      <c r="G11" s="36">
        <v>0</v>
      </c>
      <c r="H11" s="34">
        <v>0</v>
      </c>
      <c r="I11" s="36">
        <v>0</v>
      </c>
      <c r="J11" s="34">
        <v>0</v>
      </c>
      <c r="K11" s="36">
        <v>0</v>
      </c>
      <c r="L11" s="37">
        <v>0</v>
      </c>
      <c r="M11" s="36">
        <v>0</v>
      </c>
      <c r="N11" s="34">
        <v>0</v>
      </c>
      <c r="O11" s="36">
        <v>0</v>
      </c>
      <c r="P11" s="34">
        <v>0</v>
      </c>
      <c r="Q11" s="36">
        <v>0</v>
      </c>
      <c r="R11" s="38">
        <f t="shared" si="0"/>
        <v>0</v>
      </c>
      <c r="S11" s="36">
        <f t="shared" si="1"/>
        <v>0</v>
      </c>
    </row>
    <row r="12" spans="1:19" x14ac:dyDescent="0.25">
      <c r="A12" s="39" t="s">
        <v>31</v>
      </c>
      <c r="B12" s="34">
        <v>0</v>
      </c>
      <c r="C12" s="36">
        <v>0</v>
      </c>
      <c r="D12" s="34">
        <v>0</v>
      </c>
      <c r="E12" s="36">
        <v>0</v>
      </c>
      <c r="F12" s="34">
        <v>0</v>
      </c>
      <c r="G12" s="36">
        <v>0</v>
      </c>
      <c r="H12" s="34">
        <v>0</v>
      </c>
      <c r="I12" s="36">
        <v>0</v>
      </c>
      <c r="J12" s="34">
        <v>0</v>
      </c>
      <c r="K12" s="36">
        <v>0</v>
      </c>
      <c r="L12" s="37">
        <v>0</v>
      </c>
      <c r="M12" s="36">
        <v>0</v>
      </c>
      <c r="N12" s="38">
        <v>0</v>
      </c>
      <c r="O12" s="36">
        <v>0</v>
      </c>
      <c r="P12" s="34">
        <v>0</v>
      </c>
      <c r="Q12" s="36">
        <v>0</v>
      </c>
      <c r="R12" s="38">
        <f t="shared" si="0"/>
        <v>0</v>
      </c>
      <c r="S12" s="36">
        <f t="shared" si="1"/>
        <v>0</v>
      </c>
    </row>
    <row r="13" spans="1:19" x14ac:dyDescent="0.25">
      <c r="A13" s="39" t="s">
        <v>32</v>
      </c>
      <c r="B13" s="34">
        <v>0</v>
      </c>
      <c r="C13" s="36">
        <v>0</v>
      </c>
      <c r="D13" s="34">
        <v>0</v>
      </c>
      <c r="E13" s="36">
        <v>0</v>
      </c>
      <c r="F13" s="34">
        <v>0</v>
      </c>
      <c r="G13" s="36">
        <v>0</v>
      </c>
      <c r="H13" s="34">
        <v>0</v>
      </c>
      <c r="I13" s="36">
        <v>0</v>
      </c>
      <c r="J13" s="34">
        <v>0</v>
      </c>
      <c r="K13" s="36">
        <v>0</v>
      </c>
      <c r="L13" s="37">
        <v>0</v>
      </c>
      <c r="M13" s="36">
        <v>0</v>
      </c>
      <c r="N13" s="34">
        <v>0</v>
      </c>
      <c r="O13" s="36">
        <v>0</v>
      </c>
      <c r="P13" s="34">
        <v>0</v>
      </c>
      <c r="Q13" s="36">
        <v>0</v>
      </c>
      <c r="R13" s="38">
        <f t="shared" si="0"/>
        <v>0</v>
      </c>
      <c r="S13" s="36">
        <f t="shared" si="1"/>
        <v>0</v>
      </c>
    </row>
    <row r="14" spans="1:19" x14ac:dyDescent="0.25">
      <c r="A14" s="39" t="s">
        <v>33</v>
      </c>
      <c r="B14" s="34">
        <v>0</v>
      </c>
      <c r="C14" s="36">
        <v>0</v>
      </c>
      <c r="D14" s="34">
        <v>0</v>
      </c>
      <c r="E14" s="36">
        <v>0</v>
      </c>
      <c r="F14" s="34">
        <v>0</v>
      </c>
      <c r="G14" s="36">
        <v>0</v>
      </c>
      <c r="H14" s="34">
        <v>0</v>
      </c>
      <c r="I14" s="36">
        <v>0</v>
      </c>
      <c r="J14" s="34">
        <v>0</v>
      </c>
      <c r="K14" s="36">
        <v>0</v>
      </c>
      <c r="L14" s="37">
        <v>0</v>
      </c>
      <c r="M14" s="36">
        <v>0</v>
      </c>
      <c r="N14" s="34">
        <v>0</v>
      </c>
      <c r="O14" s="36">
        <v>0</v>
      </c>
      <c r="P14" s="34">
        <v>0</v>
      </c>
      <c r="Q14" s="36">
        <v>0</v>
      </c>
      <c r="R14" s="38">
        <f t="shared" si="0"/>
        <v>0</v>
      </c>
      <c r="S14" s="36">
        <f t="shared" si="1"/>
        <v>0</v>
      </c>
    </row>
    <row r="15" spans="1:19" x14ac:dyDescent="0.25">
      <c r="A15" s="39" t="s">
        <v>34</v>
      </c>
      <c r="B15" s="34">
        <v>0</v>
      </c>
      <c r="C15" s="36">
        <v>0</v>
      </c>
      <c r="D15" s="34">
        <v>0</v>
      </c>
      <c r="E15" s="36">
        <v>0</v>
      </c>
      <c r="F15" s="34">
        <v>0</v>
      </c>
      <c r="G15" s="36">
        <v>0</v>
      </c>
      <c r="H15" s="34">
        <v>0</v>
      </c>
      <c r="I15" s="36">
        <v>0</v>
      </c>
      <c r="J15" s="34">
        <v>0</v>
      </c>
      <c r="K15" s="36">
        <v>0</v>
      </c>
      <c r="L15" s="37">
        <v>0</v>
      </c>
      <c r="M15" s="36">
        <v>0</v>
      </c>
      <c r="N15" s="34">
        <v>0</v>
      </c>
      <c r="O15" s="36">
        <v>0</v>
      </c>
      <c r="P15" s="34">
        <v>0</v>
      </c>
      <c r="Q15" s="36">
        <v>0</v>
      </c>
      <c r="R15" s="38">
        <f t="shared" si="0"/>
        <v>0</v>
      </c>
      <c r="S15" s="36">
        <f t="shared" si="1"/>
        <v>0</v>
      </c>
    </row>
    <row r="16" spans="1:19" x14ac:dyDescent="0.25">
      <c r="A16" s="39" t="s">
        <v>35</v>
      </c>
      <c r="B16" s="34">
        <v>0</v>
      </c>
      <c r="C16" s="36">
        <v>0</v>
      </c>
      <c r="D16" s="34">
        <v>0</v>
      </c>
      <c r="E16" s="36">
        <v>0</v>
      </c>
      <c r="F16" s="34">
        <v>0</v>
      </c>
      <c r="G16" s="36">
        <v>0</v>
      </c>
      <c r="H16" s="34">
        <v>0</v>
      </c>
      <c r="I16" s="36">
        <v>0</v>
      </c>
      <c r="J16" s="34">
        <v>0</v>
      </c>
      <c r="K16" s="36">
        <v>0</v>
      </c>
      <c r="L16" s="37">
        <v>0</v>
      </c>
      <c r="M16" s="36">
        <v>0</v>
      </c>
      <c r="N16" s="34">
        <v>0</v>
      </c>
      <c r="O16" s="36">
        <v>0</v>
      </c>
      <c r="P16" s="34">
        <v>0</v>
      </c>
      <c r="Q16" s="36">
        <v>0</v>
      </c>
      <c r="R16" s="38">
        <f t="shared" si="0"/>
        <v>0</v>
      </c>
      <c r="S16" s="36">
        <f t="shared" si="1"/>
        <v>0</v>
      </c>
    </row>
    <row r="17" spans="1:19" x14ac:dyDescent="0.25">
      <c r="A17" s="39" t="s">
        <v>36</v>
      </c>
      <c r="B17" s="34">
        <v>0</v>
      </c>
      <c r="C17" s="36">
        <v>0</v>
      </c>
      <c r="D17" s="34">
        <v>0</v>
      </c>
      <c r="E17" s="36">
        <v>0</v>
      </c>
      <c r="F17" s="34">
        <v>0</v>
      </c>
      <c r="G17" s="36">
        <v>0</v>
      </c>
      <c r="H17" s="34">
        <v>0</v>
      </c>
      <c r="I17" s="36">
        <v>0</v>
      </c>
      <c r="J17" s="34">
        <v>0</v>
      </c>
      <c r="K17" s="36">
        <v>0</v>
      </c>
      <c r="L17" s="37">
        <v>0</v>
      </c>
      <c r="M17" s="36">
        <v>0</v>
      </c>
      <c r="N17" s="34">
        <v>0</v>
      </c>
      <c r="O17" s="36">
        <v>0</v>
      </c>
      <c r="P17" s="34">
        <v>0</v>
      </c>
      <c r="Q17" s="36">
        <v>0</v>
      </c>
      <c r="R17" s="38">
        <f t="shared" si="0"/>
        <v>0</v>
      </c>
      <c r="S17" s="36">
        <f t="shared" si="1"/>
        <v>0</v>
      </c>
    </row>
    <row r="18" spans="1:19" x14ac:dyDescent="0.25">
      <c r="A18" s="39" t="s">
        <v>37</v>
      </c>
      <c r="B18" s="34">
        <v>0</v>
      </c>
      <c r="C18" s="36">
        <v>0</v>
      </c>
      <c r="D18" s="34">
        <v>0</v>
      </c>
      <c r="E18" s="36">
        <v>0</v>
      </c>
      <c r="F18" s="34">
        <v>0</v>
      </c>
      <c r="G18" s="36">
        <v>0</v>
      </c>
      <c r="H18" s="34">
        <v>0</v>
      </c>
      <c r="I18" s="36">
        <v>0</v>
      </c>
      <c r="J18" s="34">
        <v>0</v>
      </c>
      <c r="K18" s="36">
        <v>0</v>
      </c>
      <c r="L18" s="37">
        <v>0</v>
      </c>
      <c r="M18" s="36">
        <v>0</v>
      </c>
      <c r="N18" s="34">
        <v>0</v>
      </c>
      <c r="O18" s="36">
        <v>0</v>
      </c>
      <c r="P18" s="38">
        <v>18</v>
      </c>
      <c r="Q18" s="36">
        <v>0</v>
      </c>
      <c r="R18" s="38">
        <f>SUM(B18:Q18)</f>
        <v>18</v>
      </c>
      <c r="S18" s="36">
        <f t="shared" si="1"/>
        <v>0.13846153846153847</v>
      </c>
    </row>
    <row r="19" spans="1:19" x14ac:dyDescent="0.25">
      <c r="A19" s="39" t="s">
        <v>38</v>
      </c>
      <c r="B19" s="34">
        <v>0</v>
      </c>
      <c r="C19" s="36">
        <v>0</v>
      </c>
      <c r="D19" s="34">
        <v>0</v>
      </c>
      <c r="E19" s="36">
        <v>0</v>
      </c>
      <c r="F19" s="34">
        <v>0</v>
      </c>
      <c r="G19" s="36">
        <v>0</v>
      </c>
      <c r="H19" s="34">
        <v>0</v>
      </c>
      <c r="I19" s="36">
        <v>0</v>
      </c>
      <c r="J19" s="34">
        <v>0</v>
      </c>
      <c r="K19" s="36">
        <v>0</v>
      </c>
      <c r="L19" s="37">
        <v>0</v>
      </c>
      <c r="M19" s="36">
        <v>0</v>
      </c>
      <c r="N19" s="34">
        <v>0</v>
      </c>
      <c r="O19" s="36">
        <v>0</v>
      </c>
      <c r="P19" s="34">
        <v>0</v>
      </c>
      <c r="Q19" s="36">
        <v>0</v>
      </c>
      <c r="R19" s="38">
        <f t="shared" si="0"/>
        <v>0</v>
      </c>
      <c r="S19" s="36">
        <f t="shared" si="1"/>
        <v>0</v>
      </c>
    </row>
    <row r="20" spans="1:19" x14ac:dyDescent="0.25">
      <c r="A20" s="39" t="s">
        <v>39</v>
      </c>
      <c r="B20" s="34">
        <v>0</v>
      </c>
      <c r="C20" s="36">
        <v>0</v>
      </c>
      <c r="D20" s="34">
        <v>0</v>
      </c>
      <c r="E20" s="36">
        <v>0</v>
      </c>
      <c r="F20" s="34">
        <v>0</v>
      </c>
      <c r="G20" s="36">
        <v>0</v>
      </c>
      <c r="H20" s="34">
        <v>0</v>
      </c>
      <c r="I20" s="36">
        <v>0</v>
      </c>
      <c r="J20" s="34">
        <v>0</v>
      </c>
      <c r="K20" s="36">
        <v>0</v>
      </c>
      <c r="L20" s="37">
        <v>0</v>
      </c>
      <c r="M20" s="36">
        <v>0</v>
      </c>
      <c r="N20" s="38">
        <v>0</v>
      </c>
      <c r="O20" s="36">
        <v>0</v>
      </c>
      <c r="P20" s="34">
        <v>0</v>
      </c>
      <c r="Q20" s="36">
        <v>0</v>
      </c>
      <c r="R20" s="38">
        <f t="shared" si="0"/>
        <v>0</v>
      </c>
      <c r="S20" s="36">
        <f t="shared" si="1"/>
        <v>0</v>
      </c>
    </row>
    <row r="21" spans="1:19" x14ac:dyDescent="0.25">
      <c r="A21" s="39" t="s">
        <v>40</v>
      </c>
      <c r="B21" s="34">
        <v>0</v>
      </c>
      <c r="C21" s="36">
        <v>0</v>
      </c>
      <c r="D21" s="34">
        <v>0</v>
      </c>
      <c r="E21" s="36">
        <v>0</v>
      </c>
      <c r="F21" s="34">
        <v>0</v>
      </c>
      <c r="G21" s="36">
        <v>0</v>
      </c>
      <c r="H21" s="34">
        <v>0</v>
      </c>
      <c r="I21" s="36">
        <v>0</v>
      </c>
      <c r="J21" s="34">
        <v>0</v>
      </c>
      <c r="K21" s="36">
        <v>0</v>
      </c>
      <c r="L21" s="37">
        <v>0</v>
      </c>
      <c r="M21" s="36">
        <v>0</v>
      </c>
      <c r="N21" s="34">
        <v>0</v>
      </c>
      <c r="O21" s="36">
        <v>0</v>
      </c>
      <c r="P21" s="34">
        <v>0</v>
      </c>
      <c r="Q21" s="36">
        <v>0</v>
      </c>
      <c r="R21" s="38">
        <f t="shared" si="0"/>
        <v>0</v>
      </c>
      <c r="S21" s="36">
        <f t="shared" si="1"/>
        <v>0</v>
      </c>
    </row>
    <row r="22" spans="1:19" x14ac:dyDescent="0.25">
      <c r="A22" s="39" t="s">
        <v>41</v>
      </c>
      <c r="B22" s="34">
        <v>0</v>
      </c>
      <c r="C22" s="36">
        <v>0</v>
      </c>
      <c r="D22" s="34">
        <v>0</v>
      </c>
      <c r="E22" s="36">
        <v>0</v>
      </c>
      <c r="F22" s="34">
        <v>0</v>
      </c>
      <c r="G22" s="36">
        <v>0</v>
      </c>
      <c r="H22" s="34">
        <v>0</v>
      </c>
      <c r="I22" s="36">
        <v>0</v>
      </c>
      <c r="J22" s="34">
        <v>0</v>
      </c>
      <c r="K22" s="36">
        <v>0</v>
      </c>
      <c r="L22" s="37">
        <v>0</v>
      </c>
      <c r="M22" s="36">
        <v>0</v>
      </c>
      <c r="N22" s="34">
        <v>0</v>
      </c>
      <c r="O22" s="36">
        <v>0</v>
      </c>
      <c r="P22" s="34">
        <v>0</v>
      </c>
      <c r="Q22" s="36">
        <v>0</v>
      </c>
      <c r="R22" s="38">
        <f t="shared" si="0"/>
        <v>0</v>
      </c>
      <c r="S22" s="36">
        <f t="shared" si="1"/>
        <v>0</v>
      </c>
    </row>
    <row r="23" spans="1:19" x14ac:dyDescent="0.25">
      <c r="A23" s="39" t="s">
        <v>42</v>
      </c>
      <c r="B23" s="34">
        <v>0</v>
      </c>
      <c r="C23" s="36">
        <v>0</v>
      </c>
      <c r="D23" s="34">
        <v>0</v>
      </c>
      <c r="E23" s="36">
        <v>0</v>
      </c>
      <c r="F23" s="34">
        <v>0</v>
      </c>
      <c r="G23" s="36">
        <v>0</v>
      </c>
      <c r="H23" s="34">
        <v>0</v>
      </c>
      <c r="I23" s="36">
        <v>0</v>
      </c>
      <c r="J23" s="34">
        <v>0</v>
      </c>
      <c r="K23" s="36">
        <v>0</v>
      </c>
      <c r="L23" s="37">
        <v>0</v>
      </c>
      <c r="M23" s="36">
        <v>0</v>
      </c>
      <c r="N23" s="34">
        <v>0</v>
      </c>
      <c r="O23" s="36">
        <v>0</v>
      </c>
      <c r="P23" s="34">
        <v>0</v>
      </c>
      <c r="Q23" s="36">
        <v>0</v>
      </c>
      <c r="R23" s="38">
        <f t="shared" si="0"/>
        <v>0</v>
      </c>
      <c r="S23" s="36">
        <f t="shared" si="1"/>
        <v>0</v>
      </c>
    </row>
    <row r="24" spans="1:19" x14ac:dyDescent="0.25">
      <c r="A24" s="39" t="s">
        <v>43</v>
      </c>
      <c r="B24" s="34">
        <v>0</v>
      </c>
      <c r="C24" s="36">
        <v>0</v>
      </c>
      <c r="D24" s="34">
        <v>0</v>
      </c>
      <c r="E24" s="36">
        <v>0</v>
      </c>
      <c r="F24" s="34">
        <v>0</v>
      </c>
      <c r="G24" s="36">
        <v>0</v>
      </c>
      <c r="H24" s="34">
        <v>0</v>
      </c>
      <c r="I24" s="36">
        <v>0</v>
      </c>
      <c r="J24" s="34">
        <v>0</v>
      </c>
      <c r="K24" s="36">
        <v>0</v>
      </c>
      <c r="L24" s="37">
        <v>0</v>
      </c>
      <c r="M24" s="36">
        <v>0</v>
      </c>
      <c r="N24" s="34">
        <v>0</v>
      </c>
      <c r="O24" s="36">
        <v>0</v>
      </c>
      <c r="P24" s="34">
        <v>0</v>
      </c>
      <c r="Q24" s="36">
        <v>0</v>
      </c>
      <c r="R24" s="38">
        <f t="shared" si="0"/>
        <v>0</v>
      </c>
      <c r="S24" s="36">
        <f t="shared" si="1"/>
        <v>0</v>
      </c>
    </row>
    <row r="25" spans="1:19" x14ac:dyDescent="0.25">
      <c r="A25" s="39" t="s">
        <v>44</v>
      </c>
      <c r="B25" s="34">
        <v>0</v>
      </c>
      <c r="C25" s="36">
        <v>0</v>
      </c>
      <c r="D25" s="34">
        <v>0</v>
      </c>
      <c r="E25" s="36">
        <v>0</v>
      </c>
      <c r="F25" s="34">
        <v>0</v>
      </c>
      <c r="G25" s="36">
        <v>0</v>
      </c>
      <c r="H25" s="34">
        <v>0</v>
      </c>
      <c r="I25" s="36">
        <v>0</v>
      </c>
      <c r="J25" s="34">
        <v>0</v>
      </c>
      <c r="K25" s="36">
        <v>0</v>
      </c>
      <c r="L25" s="37">
        <v>0</v>
      </c>
      <c r="M25" s="36">
        <v>0</v>
      </c>
      <c r="N25" s="34">
        <v>0</v>
      </c>
      <c r="O25" s="36">
        <v>0</v>
      </c>
      <c r="P25" s="34">
        <v>0</v>
      </c>
      <c r="Q25" s="36">
        <v>0</v>
      </c>
      <c r="R25" s="38">
        <f t="shared" si="0"/>
        <v>0</v>
      </c>
      <c r="S25" s="36">
        <f t="shared" si="1"/>
        <v>0</v>
      </c>
    </row>
    <row r="26" spans="1:19" x14ac:dyDescent="0.25">
      <c r="A26" s="39" t="s">
        <v>45</v>
      </c>
      <c r="B26" s="34">
        <v>0</v>
      </c>
      <c r="C26" s="36">
        <v>0</v>
      </c>
      <c r="D26" s="34">
        <v>0</v>
      </c>
      <c r="E26" s="36">
        <v>0</v>
      </c>
      <c r="F26" s="34">
        <v>0</v>
      </c>
      <c r="G26" s="36">
        <v>0</v>
      </c>
      <c r="H26" s="34">
        <v>0</v>
      </c>
      <c r="I26" s="36">
        <v>0</v>
      </c>
      <c r="J26" s="34">
        <v>0</v>
      </c>
      <c r="K26" s="36">
        <v>0</v>
      </c>
      <c r="L26" s="37">
        <v>0</v>
      </c>
      <c r="M26" s="36">
        <v>0</v>
      </c>
      <c r="N26" s="34">
        <v>0</v>
      </c>
      <c r="O26" s="36">
        <v>0</v>
      </c>
      <c r="P26" s="34">
        <v>0</v>
      </c>
      <c r="Q26" s="36">
        <v>0</v>
      </c>
      <c r="R26" s="38">
        <f t="shared" si="0"/>
        <v>0</v>
      </c>
      <c r="S26" s="36">
        <f t="shared" si="1"/>
        <v>0</v>
      </c>
    </row>
    <row r="27" spans="1:19" x14ac:dyDescent="0.25">
      <c r="A27" s="39" t="s">
        <v>46</v>
      </c>
      <c r="B27" s="34">
        <v>0</v>
      </c>
      <c r="C27" s="36">
        <v>0</v>
      </c>
      <c r="D27" s="34">
        <v>0</v>
      </c>
      <c r="E27" s="36">
        <v>0</v>
      </c>
      <c r="F27" s="34">
        <v>0</v>
      </c>
      <c r="G27" s="36">
        <v>0</v>
      </c>
      <c r="H27" s="34">
        <v>0</v>
      </c>
      <c r="I27" s="36">
        <v>0</v>
      </c>
      <c r="J27" s="34">
        <v>0</v>
      </c>
      <c r="K27" s="36">
        <v>0</v>
      </c>
      <c r="L27" s="37">
        <v>0</v>
      </c>
      <c r="M27" s="36">
        <v>0</v>
      </c>
      <c r="N27" s="34">
        <v>0</v>
      </c>
      <c r="O27" s="36">
        <v>0</v>
      </c>
      <c r="P27" s="34">
        <v>0</v>
      </c>
      <c r="Q27" s="36">
        <v>0</v>
      </c>
      <c r="R27" s="38">
        <f t="shared" si="0"/>
        <v>0</v>
      </c>
      <c r="S27" s="36">
        <f t="shared" si="1"/>
        <v>0</v>
      </c>
    </row>
    <row r="28" spans="1:19" x14ac:dyDescent="0.25">
      <c r="A28" s="39" t="s">
        <v>47</v>
      </c>
      <c r="B28" s="34">
        <v>0</v>
      </c>
      <c r="C28" s="36">
        <v>0</v>
      </c>
      <c r="D28" s="34">
        <v>0</v>
      </c>
      <c r="E28" s="36">
        <v>0</v>
      </c>
      <c r="F28" s="34">
        <v>0</v>
      </c>
      <c r="G28" s="36">
        <v>0</v>
      </c>
      <c r="H28" s="34">
        <v>0</v>
      </c>
      <c r="I28" s="36">
        <v>0</v>
      </c>
      <c r="J28" s="34">
        <v>0</v>
      </c>
      <c r="K28" s="36">
        <v>0</v>
      </c>
      <c r="L28" s="37">
        <v>0</v>
      </c>
      <c r="M28" s="36">
        <v>0</v>
      </c>
      <c r="N28" s="34">
        <v>0</v>
      </c>
      <c r="O28" s="36">
        <v>0</v>
      </c>
      <c r="P28" s="34">
        <v>0</v>
      </c>
      <c r="Q28" s="36">
        <v>0</v>
      </c>
      <c r="R28" s="38">
        <f t="shared" si="0"/>
        <v>0</v>
      </c>
      <c r="S28" s="36">
        <f t="shared" si="1"/>
        <v>0</v>
      </c>
    </row>
    <row r="29" spans="1:19" x14ac:dyDescent="0.25">
      <c r="A29" s="39" t="s">
        <v>48</v>
      </c>
      <c r="B29" s="34">
        <v>0</v>
      </c>
      <c r="C29" s="36">
        <v>0</v>
      </c>
      <c r="D29" s="34">
        <v>0</v>
      </c>
      <c r="E29" s="36">
        <v>0</v>
      </c>
      <c r="F29" s="34">
        <v>0</v>
      </c>
      <c r="G29" s="36">
        <v>0</v>
      </c>
      <c r="H29" s="34">
        <v>0</v>
      </c>
      <c r="I29" s="36">
        <v>0</v>
      </c>
      <c r="J29" s="34">
        <v>0</v>
      </c>
      <c r="K29" s="36">
        <v>0</v>
      </c>
      <c r="L29" s="37">
        <v>0</v>
      </c>
      <c r="M29" s="36">
        <v>0</v>
      </c>
      <c r="N29" s="34">
        <v>0</v>
      </c>
      <c r="O29" s="36">
        <v>0</v>
      </c>
      <c r="P29" s="34">
        <v>0</v>
      </c>
      <c r="Q29" s="36">
        <v>0</v>
      </c>
      <c r="R29" s="38">
        <f t="shared" si="0"/>
        <v>0</v>
      </c>
      <c r="S29" s="36">
        <f t="shared" si="1"/>
        <v>0</v>
      </c>
    </row>
    <row r="30" spans="1:19" x14ac:dyDescent="0.25">
      <c r="A30" s="39" t="s">
        <v>49</v>
      </c>
      <c r="B30" s="34">
        <v>0</v>
      </c>
      <c r="C30" s="36">
        <v>0</v>
      </c>
      <c r="D30" s="34">
        <v>0</v>
      </c>
      <c r="E30" s="36">
        <v>0</v>
      </c>
      <c r="F30" s="34">
        <v>0</v>
      </c>
      <c r="G30" s="36">
        <v>0</v>
      </c>
      <c r="H30" s="34">
        <v>0</v>
      </c>
      <c r="I30" s="36">
        <v>0</v>
      </c>
      <c r="J30" s="34">
        <v>0</v>
      </c>
      <c r="K30" s="36">
        <v>0</v>
      </c>
      <c r="L30" s="37">
        <v>0</v>
      </c>
      <c r="M30" s="36">
        <v>0</v>
      </c>
      <c r="N30" s="34">
        <v>0</v>
      </c>
      <c r="O30" s="36">
        <v>0</v>
      </c>
      <c r="P30" s="34">
        <v>0</v>
      </c>
      <c r="Q30" s="36">
        <v>0</v>
      </c>
      <c r="R30" s="38">
        <f t="shared" si="0"/>
        <v>0</v>
      </c>
      <c r="S30" s="36">
        <f t="shared" si="1"/>
        <v>0</v>
      </c>
    </row>
    <row r="31" spans="1:19" x14ac:dyDescent="0.25">
      <c r="A31" s="39" t="s">
        <v>50</v>
      </c>
      <c r="B31" s="34">
        <v>0</v>
      </c>
      <c r="C31" s="36">
        <v>0</v>
      </c>
      <c r="D31" s="34">
        <v>0</v>
      </c>
      <c r="E31" s="36">
        <v>0</v>
      </c>
      <c r="F31" s="34">
        <v>0</v>
      </c>
      <c r="G31" s="36">
        <v>0</v>
      </c>
      <c r="H31" s="34">
        <v>0</v>
      </c>
      <c r="I31" s="36">
        <v>0</v>
      </c>
      <c r="J31" s="38">
        <v>27</v>
      </c>
      <c r="K31" s="36">
        <v>0</v>
      </c>
      <c r="L31" s="37">
        <v>0</v>
      </c>
      <c r="M31" s="36">
        <v>0</v>
      </c>
      <c r="N31" s="34">
        <v>0</v>
      </c>
      <c r="O31" s="36">
        <v>0</v>
      </c>
      <c r="P31" s="34">
        <v>0</v>
      </c>
      <c r="Q31" s="36">
        <v>0</v>
      </c>
      <c r="R31" s="38">
        <f>SUM(B31:Q31)</f>
        <v>27</v>
      </c>
      <c r="S31" s="36">
        <f t="shared" si="1"/>
        <v>0.2076923076923077</v>
      </c>
    </row>
    <row r="32" spans="1:19" x14ac:dyDescent="0.25">
      <c r="A32" s="39" t="s">
        <v>51</v>
      </c>
      <c r="B32" s="34">
        <v>0</v>
      </c>
      <c r="C32" s="36">
        <v>0</v>
      </c>
      <c r="D32" s="34">
        <v>0</v>
      </c>
      <c r="E32" s="36">
        <v>0</v>
      </c>
      <c r="F32" s="34">
        <v>0</v>
      </c>
      <c r="G32" s="36">
        <v>0</v>
      </c>
      <c r="H32" s="34">
        <v>0</v>
      </c>
      <c r="I32" s="36">
        <v>0</v>
      </c>
      <c r="J32" s="34">
        <v>0</v>
      </c>
      <c r="K32" s="36">
        <v>0</v>
      </c>
      <c r="L32" s="37">
        <v>0</v>
      </c>
      <c r="M32" s="36">
        <v>0</v>
      </c>
      <c r="N32" s="34">
        <v>0</v>
      </c>
      <c r="O32" s="36">
        <v>0</v>
      </c>
      <c r="P32" s="34">
        <v>0</v>
      </c>
      <c r="Q32" s="36">
        <v>0</v>
      </c>
      <c r="R32" s="38">
        <f t="shared" si="0"/>
        <v>0</v>
      </c>
      <c r="S32" s="36">
        <f t="shared" si="1"/>
        <v>0</v>
      </c>
    </row>
    <row r="33" spans="1:19" x14ac:dyDescent="0.25">
      <c r="A33" s="39" t="s">
        <v>52</v>
      </c>
      <c r="B33" s="34">
        <v>0</v>
      </c>
      <c r="C33" s="36">
        <v>0</v>
      </c>
      <c r="D33" s="34">
        <v>0</v>
      </c>
      <c r="E33" s="36">
        <v>0</v>
      </c>
      <c r="F33" s="34">
        <v>0</v>
      </c>
      <c r="G33" s="36">
        <v>0</v>
      </c>
      <c r="H33" s="34">
        <v>0</v>
      </c>
      <c r="I33" s="36">
        <v>0</v>
      </c>
      <c r="J33" s="34">
        <v>0</v>
      </c>
      <c r="K33" s="36">
        <v>0</v>
      </c>
      <c r="L33" s="37">
        <v>0</v>
      </c>
      <c r="M33" s="36">
        <v>0</v>
      </c>
      <c r="N33" s="34">
        <v>0</v>
      </c>
      <c r="O33" s="36">
        <v>0</v>
      </c>
      <c r="P33" s="34">
        <v>0</v>
      </c>
      <c r="Q33" s="36">
        <v>0</v>
      </c>
      <c r="R33" s="38">
        <f t="shared" si="0"/>
        <v>0</v>
      </c>
      <c r="S33" s="36">
        <f t="shared" si="1"/>
        <v>0</v>
      </c>
    </row>
    <row r="34" spans="1:19" x14ac:dyDescent="0.25">
      <c r="A34" s="39" t="s">
        <v>53</v>
      </c>
      <c r="B34" s="34">
        <v>0</v>
      </c>
      <c r="C34" s="36">
        <v>0</v>
      </c>
      <c r="D34" s="34">
        <v>0</v>
      </c>
      <c r="E34" s="36">
        <v>0</v>
      </c>
      <c r="F34" s="34">
        <v>0</v>
      </c>
      <c r="G34" s="36">
        <v>0</v>
      </c>
      <c r="H34" s="34">
        <v>0</v>
      </c>
      <c r="I34" s="36">
        <v>0</v>
      </c>
      <c r="J34" s="34">
        <v>0</v>
      </c>
      <c r="K34" s="36">
        <v>0</v>
      </c>
      <c r="L34" s="37">
        <v>0</v>
      </c>
      <c r="M34" s="36">
        <v>0</v>
      </c>
      <c r="N34" s="34">
        <v>0</v>
      </c>
      <c r="O34" s="36">
        <v>0</v>
      </c>
      <c r="P34" s="34">
        <v>0</v>
      </c>
      <c r="Q34" s="36">
        <v>0</v>
      </c>
      <c r="R34" s="38">
        <f t="shared" si="0"/>
        <v>0</v>
      </c>
      <c r="S34" s="36">
        <f t="shared" si="1"/>
        <v>0</v>
      </c>
    </row>
    <row r="35" spans="1:19" x14ac:dyDescent="0.25">
      <c r="A35" s="39" t="s">
        <v>54</v>
      </c>
      <c r="B35" s="34">
        <v>0</v>
      </c>
      <c r="C35" s="36">
        <v>0</v>
      </c>
      <c r="D35" s="34">
        <v>0</v>
      </c>
      <c r="E35" s="36">
        <v>0</v>
      </c>
      <c r="F35" s="34">
        <v>0</v>
      </c>
      <c r="G35" s="36">
        <v>0</v>
      </c>
      <c r="H35" s="34">
        <v>0</v>
      </c>
      <c r="I35" s="36">
        <v>0</v>
      </c>
      <c r="J35" s="34">
        <v>0</v>
      </c>
      <c r="K35" s="36">
        <v>0</v>
      </c>
      <c r="L35" s="37">
        <v>0</v>
      </c>
      <c r="M35" s="36">
        <v>0</v>
      </c>
      <c r="N35" s="34">
        <v>0</v>
      </c>
      <c r="O35" s="36">
        <v>0</v>
      </c>
      <c r="P35" s="34">
        <v>0</v>
      </c>
      <c r="Q35" s="36">
        <v>0</v>
      </c>
      <c r="R35" s="38">
        <f t="shared" si="0"/>
        <v>0</v>
      </c>
      <c r="S35" s="36">
        <f t="shared" si="1"/>
        <v>0</v>
      </c>
    </row>
    <row r="36" spans="1:19" x14ac:dyDescent="0.25">
      <c r="A36" s="39" t="s">
        <v>55</v>
      </c>
      <c r="B36" s="34">
        <v>0</v>
      </c>
      <c r="C36" s="36">
        <v>0</v>
      </c>
      <c r="D36" s="34">
        <v>0</v>
      </c>
      <c r="E36" s="36">
        <v>0</v>
      </c>
      <c r="F36" s="34">
        <v>0</v>
      </c>
      <c r="G36" s="36">
        <v>0</v>
      </c>
      <c r="H36" s="34">
        <v>0</v>
      </c>
      <c r="I36" s="36">
        <v>0</v>
      </c>
      <c r="J36" s="34">
        <v>0</v>
      </c>
      <c r="K36" s="36">
        <v>0</v>
      </c>
      <c r="L36" s="37">
        <v>0</v>
      </c>
      <c r="M36" s="36">
        <v>0</v>
      </c>
      <c r="N36" s="34">
        <v>0</v>
      </c>
      <c r="O36" s="36">
        <v>0</v>
      </c>
      <c r="P36" s="34">
        <v>0</v>
      </c>
      <c r="Q36" s="36">
        <v>0</v>
      </c>
      <c r="R36" s="38">
        <f t="shared" si="0"/>
        <v>0</v>
      </c>
      <c r="S36" s="36">
        <f t="shared" si="1"/>
        <v>0</v>
      </c>
    </row>
    <row r="37" spans="1:19" x14ac:dyDescent="0.25">
      <c r="A37" s="39" t="s">
        <v>56</v>
      </c>
      <c r="B37" s="34">
        <v>0</v>
      </c>
      <c r="C37" s="36">
        <v>0</v>
      </c>
      <c r="D37" s="34">
        <v>0</v>
      </c>
      <c r="E37" s="36">
        <v>0</v>
      </c>
      <c r="F37" s="34">
        <v>0</v>
      </c>
      <c r="G37" s="36">
        <v>0</v>
      </c>
      <c r="H37" s="34">
        <v>0</v>
      </c>
      <c r="I37" s="36">
        <v>0</v>
      </c>
      <c r="J37" s="34">
        <v>0</v>
      </c>
      <c r="K37" s="36">
        <v>0</v>
      </c>
      <c r="L37" s="37">
        <v>0</v>
      </c>
      <c r="M37" s="36">
        <v>0</v>
      </c>
      <c r="N37" s="34">
        <v>10</v>
      </c>
      <c r="O37" s="36">
        <v>0</v>
      </c>
      <c r="P37" s="34">
        <v>0</v>
      </c>
      <c r="Q37" s="36">
        <v>0</v>
      </c>
      <c r="R37" s="38">
        <f t="shared" si="0"/>
        <v>10</v>
      </c>
      <c r="S37" s="36">
        <f t="shared" si="1"/>
        <v>7.6923076923076927E-2</v>
      </c>
    </row>
    <row r="38" spans="1:19" x14ac:dyDescent="0.25">
      <c r="A38" s="43" t="s">
        <v>2</v>
      </c>
      <c r="B38" s="44">
        <f t="shared" ref="B38:R38" si="2">SUM(B7:B37)</f>
        <v>11</v>
      </c>
      <c r="C38" s="45">
        <f t="shared" si="2"/>
        <v>0</v>
      </c>
      <c r="D38" s="44">
        <f t="shared" si="2"/>
        <v>10</v>
      </c>
      <c r="E38" s="46">
        <f t="shared" si="2"/>
        <v>0</v>
      </c>
      <c r="F38" s="44">
        <f t="shared" si="2"/>
        <v>21</v>
      </c>
      <c r="G38" s="46">
        <f t="shared" si="2"/>
        <v>0</v>
      </c>
      <c r="H38" s="44">
        <f t="shared" si="2"/>
        <v>24</v>
      </c>
      <c r="I38" s="46">
        <f t="shared" si="2"/>
        <v>0</v>
      </c>
      <c r="J38" s="44">
        <f t="shared" si="2"/>
        <v>27</v>
      </c>
      <c r="K38" s="46">
        <f t="shared" si="2"/>
        <v>0</v>
      </c>
      <c r="L38" s="47">
        <f t="shared" si="2"/>
        <v>9</v>
      </c>
      <c r="M38" s="46">
        <f t="shared" si="2"/>
        <v>0</v>
      </c>
      <c r="N38" s="44">
        <f>SUM(N7:N37)</f>
        <v>10</v>
      </c>
      <c r="O38" s="46">
        <f t="shared" si="2"/>
        <v>0</v>
      </c>
      <c r="P38" s="44">
        <f t="shared" si="2"/>
        <v>18</v>
      </c>
      <c r="Q38" s="46">
        <f t="shared" si="2"/>
        <v>0</v>
      </c>
      <c r="R38" s="44">
        <f t="shared" si="2"/>
        <v>130</v>
      </c>
      <c r="S38" s="54">
        <f>SUM(S7:S37)</f>
        <v>1</v>
      </c>
    </row>
    <row r="39" spans="1:19" x14ac:dyDescent="0.25">
      <c r="A39" s="6" t="s">
        <v>16</v>
      </c>
    </row>
  </sheetData>
  <mergeCells count="15">
    <mergeCell ref="A1:S1"/>
    <mergeCell ref="A2:S2"/>
    <mergeCell ref="A3:S3"/>
    <mergeCell ref="A4:A5"/>
    <mergeCell ref="B4:I4"/>
    <mergeCell ref="K4:Q4"/>
    <mergeCell ref="R4:S5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selection activeCell="X15" sqref="X15"/>
    </sheetView>
  </sheetViews>
  <sheetFormatPr baseColWidth="10" defaultRowHeight="15" x14ac:dyDescent="0.25"/>
  <cols>
    <col min="1" max="1" width="20.85546875" customWidth="1"/>
    <col min="2" max="2" width="5" customWidth="1"/>
    <col min="3" max="3" width="5.7109375" customWidth="1"/>
    <col min="4" max="5" width="5.85546875" customWidth="1"/>
    <col min="6" max="6" width="5.7109375" customWidth="1"/>
    <col min="7" max="7" width="6.140625" customWidth="1"/>
    <col min="8" max="8" width="5.7109375" customWidth="1"/>
    <col min="9" max="9" width="7.42578125" customWidth="1"/>
    <col min="10" max="11" width="5.28515625" customWidth="1"/>
    <col min="12" max="12" width="5.85546875" customWidth="1"/>
    <col min="13" max="13" width="5.7109375" customWidth="1"/>
    <col min="14" max="14" width="6" customWidth="1"/>
    <col min="15" max="15" width="6.28515625" customWidth="1"/>
    <col min="16" max="16" width="6" customWidth="1"/>
    <col min="17" max="17" width="6.5703125" customWidth="1"/>
    <col min="18" max="18" width="4.7109375" customWidth="1"/>
    <col min="19" max="19" width="5.85546875" customWidth="1"/>
    <col min="24" max="24" width="37.28515625" bestFit="1" customWidth="1"/>
  </cols>
  <sheetData>
    <row r="1" spans="1:19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x14ac:dyDescent="0.25">
      <c r="A2" s="100" t="s">
        <v>74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x14ac:dyDescent="0.25">
      <c r="A3" s="68" t="s">
        <v>57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x14ac:dyDescent="0.25">
      <c r="A4" s="101" t="s">
        <v>17</v>
      </c>
      <c r="B4" s="103" t="s">
        <v>4</v>
      </c>
      <c r="C4" s="104"/>
      <c r="D4" s="104"/>
      <c r="E4" s="104"/>
      <c r="F4" s="104"/>
      <c r="G4" s="104"/>
      <c r="H4" s="104"/>
      <c r="I4" s="104"/>
      <c r="J4" s="105"/>
      <c r="K4" s="102" t="s">
        <v>11</v>
      </c>
      <c r="L4" s="102"/>
      <c r="M4" s="102"/>
      <c r="N4" s="102"/>
      <c r="O4" s="102"/>
      <c r="P4" s="102"/>
      <c r="Q4" s="102"/>
      <c r="R4" s="101" t="s">
        <v>2</v>
      </c>
      <c r="S4" s="101"/>
    </row>
    <row r="5" spans="1:19" x14ac:dyDescent="0.25">
      <c r="A5" s="101"/>
      <c r="B5" s="102" t="s">
        <v>5</v>
      </c>
      <c r="C5" s="102"/>
      <c r="D5" s="102" t="s">
        <v>8</v>
      </c>
      <c r="E5" s="102"/>
      <c r="F5" s="102" t="s">
        <v>9</v>
      </c>
      <c r="G5" s="102"/>
      <c r="H5" s="102" t="s">
        <v>10</v>
      </c>
      <c r="I5" s="102"/>
      <c r="J5" s="102" t="s">
        <v>12</v>
      </c>
      <c r="K5" s="102"/>
      <c r="L5" s="102" t="s">
        <v>13</v>
      </c>
      <c r="M5" s="102"/>
      <c r="N5" s="102" t="s">
        <v>14</v>
      </c>
      <c r="O5" s="102"/>
      <c r="P5" s="102" t="s">
        <v>15</v>
      </c>
      <c r="Q5" s="102"/>
      <c r="R5" s="101"/>
      <c r="S5" s="101"/>
    </row>
    <row r="6" spans="1:19" x14ac:dyDescent="0.25">
      <c r="A6" s="21"/>
      <c r="B6" s="22" t="s">
        <v>6</v>
      </c>
      <c r="C6" s="23" t="s">
        <v>7</v>
      </c>
      <c r="D6" s="22" t="s">
        <v>6</v>
      </c>
      <c r="E6" s="23" t="s">
        <v>7</v>
      </c>
      <c r="F6" s="22" t="s">
        <v>6</v>
      </c>
      <c r="G6" s="23" t="s">
        <v>7</v>
      </c>
      <c r="H6" s="22" t="s">
        <v>6</v>
      </c>
      <c r="I6" s="23" t="s">
        <v>7</v>
      </c>
      <c r="J6" s="22" t="s">
        <v>6</v>
      </c>
      <c r="K6" s="23" t="s">
        <v>7</v>
      </c>
      <c r="L6" s="22" t="s">
        <v>6</v>
      </c>
      <c r="M6" s="23" t="s">
        <v>7</v>
      </c>
      <c r="N6" s="22" t="s">
        <v>6</v>
      </c>
      <c r="O6" s="23" t="s">
        <v>7</v>
      </c>
      <c r="P6" s="22" t="s">
        <v>6</v>
      </c>
      <c r="Q6" s="23" t="s">
        <v>7</v>
      </c>
      <c r="R6" s="22" t="s">
        <v>6</v>
      </c>
      <c r="S6" s="23" t="s">
        <v>7</v>
      </c>
    </row>
    <row r="7" spans="1:19" x14ac:dyDescent="0.25">
      <c r="A7" s="24" t="s">
        <v>18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5">
        <f>SUM(B7+D7+F7+H7+J7+L7+N7+P7)</f>
        <v>0</v>
      </c>
      <c r="S7" s="26">
        <v>0</v>
      </c>
    </row>
    <row r="8" spans="1:19" x14ac:dyDescent="0.25">
      <c r="A8" s="24" t="s">
        <v>79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4</v>
      </c>
      <c r="O8" s="22">
        <v>0</v>
      </c>
      <c r="P8" s="22">
        <v>0</v>
      </c>
      <c r="Q8" s="22">
        <v>0</v>
      </c>
      <c r="R8" s="25">
        <f t="shared" ref="R8:R20" si="0">SUM(B8+D8+F8+H8+J8+L8+N8+P8)</f>
        <v>4</v>
      </c>
      <c r="S8" s="26">
        <v>0</v>
      </c>
    </row>
    <row r="9" spans="1:19" x14ac:dyDescent="0.25">
      <c r="A9" s="24" t="s">
        <v>19</v>
      </c>
      <c r="B9" s="22">
        <v>10</v>
      </c>
      <c r="C9" s="22">
        <v>0</v>
      </c>
      <c r="D9" s="22">
        <v>9</v>
      </c>
      <c r="E9" s="22">
        <v>0</v>
      </c>
      <c r="F9" s="22">
        <v>21</v>
      </c>
      <c r="G9" s="22">
        <v>0</v>
      </c>
      <c r="H9" s="22">
        <v>10</v>
      </c>
      <c r="I9" s="22">
        <v>0</v>
      </c>
      <c r="J9" s="22">
        <v>15</v>
      </c>
      <c r="K9" s="22">
        <v>0</v>
      </c>
      <c r="L9" s="22">
        <v>7</v>
      </c>
      <c r="M9" s="22">
        <v>0</v>
      </c>
      <c r="N9" s="22">
        <v>10</v>
      </c>
      <c r="O9" s="22">
        <v>0</v>
      </c>
      <c r="P9" s="22">
        <v>13</v>
      </c>
      <c r="Q9" s="22">
        <v>0</v>
      </c>
      <c r="R9" s="25">
        <f t="shared" si="0"/>
        <v>95</v>
      </c>
      <c r="S9" s="26">
        <v>0</v>
      </c>
    </row>
    <row r="10" spans="1:19" x14ac:dyDescent="0.25">
      <c r="A10" s="24" t="s">
        <v>20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5">
        <f t="shared" si="0"/>
        <v>0</v>
      </c>
      <c r="S10" s="26">
        <v>0</v>
      </c>
    </row>
    <row r="11" spans="1:19" x14ac:dyDescent="0.25">
      <c r="A11" s="24" t="s">
        <v>21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5">
        <f t="shared" si="0"/>
        <v>0</v>
      </c>
      <c r="S11" s="26">
        <v>0</v>
      </c>
    </row>
    <row r="12" spans="1:19" x14ac:dyDescent="0.25">
      <c r="A12" s="24" t="s">
        <v>22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5">
        <f t="shared" si="0"/>
        <v>0</v>
      </c>
      <c r="S12" s="26">
        <v>0</v>
      </c>
    </row>
    <row r="13" spans="1:19" x14ac:dyDescent="0.25">
      <c r="A13" s="24" t="s">
        <v>23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5">
        <f t="shared" si="0"/>
        <v>0</v>
      </c>
      <c r="S13" s="26">
        <v>0</v>
      </c>
    </row>
    <row r="14" spans="1:19" x14ac:dyDescent="0.25">
      <c r="A14" s="24" t="s">
        <v>78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3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5">
        <f t="shared" si="0"/>
        <v>3</v>
      </c>
      <c r="S14" s="26">
        <v>0</v>
      </c>
    </row>
    <row r="15" spans="1:19" x14ac:dyDescent="0.25">
      <c r="A15" s="24" t="s">
        <v>71</v>
      </c>
      <c r="B15" s="22">
        <v>1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3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5">
        <f t="shared" si="0"/>
        <v>4</v>
      </c>
      <c r="S15" s="26">
        <v>0</v>
      </c>
    </row>
    <row r="16" spans="1:19" x14ac:dyDescent="0.25">
      <c r="A16" s="24" t="s">
        <v>24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5">
        <f t="shared" si="0"/>
        <v>0</v>
      </c>
      <c r="S16" s="26">
        <v>0</v>
      </c>
    </row>
    <row r="17" spans="1:19" x14ac:dyDescent="0.25">
      <c r="A17" s="24" t="s">
        <v>76</v>
      </c>
      <c r="B17" s="22">
        <v>0</v>
      </c>
      <c r="C17" s="22">
        <v>0</v>
      </c>
      <c r="D17" s="22">
        <v>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5">
        <f t="shared" si="0"/>
        <v>1</v>
      </c>
      <c r="S17" s="26">
        <v>0</v>
      </c>
    </row>
    <row r="18" spans="1:19" x14ac:dyDescent="0.25">
      <c r="A18" s="24" t="s">
        <v>72</v>
      </c>
      <c r="B18" s="22">
        <v>0</v>
      </c>
      <c r="C18" s="22">
        <v>0</v>
      </c>
      <c r="D18" s="22">
        <v>0</v>
      </c>
      <c r="E18" s="22">
        <v>0</v>
      </c>
      <c r="F18" s="22">
        <v>11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5">
        <f t="shared" si="0"/>
        <v>11</v>
      </c>
      <c r="S18" s="26">
        <v>0</v>
      </c>
    </row>
    <row r="19" spans="1:19" x14ac:dyDescent="0.25">
      <c r="A19" s="24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5</v>
      </c>
      <c r="K19" s="22">
        <v>0</v>
      </c>
      <c r="L19" s="22">
        <v>2</v>
      </c>
      <c r="M19" s="22">
        <v>0</v>
      </c>
      <c r="N19" s="22">
        <v>0</v>
      </c>
      <c r="O19" s="22">
        <v>0</v>
      </c>
      <c r="P19" s="22">
        <v>5</v>
      </c>
      <c r="Q19" s="22">
        <v>0</v>
      </c>
      <c r="R19" s="25">
        <f t="shared" si="0"/>
        <v>12</v>
      </c>
      <c r="S19" s="26">
        <v>0</v>
      </c>
    </row>
    <row r="20" spans="1:19" x14ac:dyDescent="0.25">
      <c r="A20" s="27" t="s">
        <v>2</v>
      </c>
      <c r="B20" s="28">
        <f>SUM(B7:B19)</f>
        <v>11</v>
      </c>
      <c r="C20" s="29">
        <v>0</v>
      </c>
      <c r="D20" s="28">
        <f>SUM(D7:D19)</f>
        <v>10</v>
      </c>
      <c r="E20" s="30">
        <v>0</v>
      </c>
      <c r="F20" s="28">
        <f>SUM(F7:F19)</f>
        <v>32</v>
      </c>
      <c r="G20" s="30">
        <v>0</v>
      </c>
      <c r="H20" s="28">
        <f>SUM(H7:H19)</f>
        <v>13</v>
      </c>
      <c r="I20" s="30">
        <v>0</v>
      </c>
      <c r="J20" s="28">
        <f>SUM(J7:J19)</f>
        <v>23</v>
      </c>
      <c r="K20" s="30">
        <v>0</v>
      </c>
      <c r="L20" s="28">
        <f>SUM(L7:L19)</f>
        <v>9</v>
      </c>
      <c r="M20" s="30">
        <v>0</v>
      </c>
      <c r="N20" s="28">
        <f>SUM(N7:N19)</f>
        <v>14</v>
      </c>
      <c r="O20" s="30">
        <v>0</v>
      </c>
      <c r="P20" s="28">
        <f>SUM(P7:P19)</f>
        <v>18</v>
      </c>
      <c r="Q20" s="30">
        <v>0</v>
      </c>
      <c r="R20" s="28">
        <f t="shared" si="0"/>
        <v>130</v>
      </c>
      <c r="S20" s="31">
        <f>SUM(S7:S19)</f>
        <v>0</v>
      </c>
    </row>
    <row r="21" spans="1:19" x14ac:dyDescent="0.25">
      <c r="A21" s="18" t="s">
        <v>16</v>
      </c>
    </row>
  </sheetData>
  <mergeCells count="15">
    <mergeCell ref="A1:S1"/>
    <mergeCell ref="A2:S2"/>
    <mergeCell ref="A3:S3"/>
    <mergeCell ref="A4:A5"/>
    <mergeCell ref="K4:Q4"/>
    <mergeCell ref="R4:S5"/>
    <mergeCell ref="B5:C5"/>
    <mergeCell ref="D5:E5"/>
    <mergeCell ref="F5:G5"/>
    <mergeCell ref="H5:I5"/>
    <mergeCell ref="J5:K5"/>
    <mergeCell ref="L5:M5"/>
    <mergeCell ref="N5:O5"/>
    <mergeCell ref="P5:Q5"/>
    <mergeCell ref="B4:J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Resumen General</vt:lpstr>
      <vt:lpstr>Actividades</vt:lpstr>
      <vt:lpstr>Participantes</vt:lpstr>
      <vt:lpstr>Lugar de la Actividad</vt:lpstr>
      <vt:lpstr>Tipo de actividad</vt:lpstr>
      <vt:lpstr>'Resumen General'!Área_de_impresión</vt:lpstr>
      <vt:lpstr>'Lugar de la Actividad'!Print_Area</vt:lpstr>
      <vt:lpstr>'Tipo de actividad'!Print_Area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Obsevatori</dc:creator>
  <cp:lastModifiedBy>Windows User</cp:lastModifiedBy>
  <cp:lastPrinted>2021-10-11T16:44:25Z</cp:lastPrinted>
  <dcterms:created xsi:type="dcterms:W3CDTF">2016-08-25T15:45:41Z</dcterms:created>
  <dcterms:modified xsi:type="dcterms:W3CDTF">2021-10-11T17:16:25Z</dcterms:modified>
</cp:coreProperties>
</file>