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\Desktop\09 SEPTIEMBRE 2022 WEB\"/>
    </mc:Choice>
  </mc:AlternateContent>
  <xr:revisionPtr revIDLastSave="0" documentId="13_ncr:1_{C9FF2BD4-1EC0-434E-940B-BF8E09149B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8" i="3" l="1"/>
  <c r="B84" i="3" l="1"/>
  <c r="B86" i="3" s="1"/>
  <c r="B81" i="3"/>
  <c r="B71" i="3"/>
  <c r="B68" i="3"/>
  <c r="B63" i="3"/>
  <c r="B53" i="3"/>
  <c r="B45" i="3"/>
  <c r="B37" i="3"/>
  <c r="B27" i="3"/>
  <c r="B17" i="3"/>
  <c r="B11" i="3"/>
  <c r="B75" i="3" l="1"/>
  <c r="B88" i="3" s="1"/>
  <c r="D26" i="3"/>
  <c r="E27" i="3"/>
  <c r="F27" i="3"/>
  <c r="J17" i="3"/>
  <c r="J27" i="3"/>
  <c r="D36" i="3"/>
  <c r="D34" i="3"/>
  <c r="D24" i="3"/>
  <c r="D23" i="3"/>
  <c r="D22" i="3"/>
  <c r="D18" i="3"/>
  <c r="D13" i="3"/>
  <c r="L11" i="3"/>
  <c r="P17" i="3" l="1"/>
  <c r="O17" i="3"/>
  <c r="N17" i="3"/>
  <c r="M17" i="3"/>
  <c r="L17" i="3"/>
  <c r="K17" i="3"/>
  <c r="I17" i="3"/>
  <c r="H17" i="3"/>
  <c r="G17" i="3"/>
  <c r="F17" i="3"/>
  <c r="P27" i="3"/>
  <c r="O27" i="3"/>
  <c r="N27" i="3"/>
  <c r="M27" i="3"/>
  <c r="L27" i="3"/>
  <c r="K27" i="3"/>
  <c r="F11" i="3"/>
  <c r="G27" i="3"/>
  <c r="D12" i="3" l="1"/>
  <c r="K11" i="3" l="1"/>
  <c r="J11" i="3" l="1"/>
  <c r="P11" i="3" l="1"/>
  <c r="O11" i="3"/>
  <c r="N11" i="3"/>
  <c r="M11" i="3"/>
  <c r="I11" i="3"/>
  <c r="H11" i="3" l="1"/>
  <c r="G11" i="3" l="1"/>
  <c r="I27" i="3" l="1"/>
  <c r="H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27" i="3" l="1"/>
  <c r="D53" i="3"/>
  <c r="D25" i="3"/>
  <c r="D21" i="3"/>
  <c r="D20" i="3"/>
  <c r="D19" i="3"/>
  <c r="D15" i="3"/>
  <c r="D14" i="3"/>
  <c r="D17" i="3" l="1"/>
  <c r="D16" i="3"/>
  <c r="D11" i="3" s="1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75" i="3"/>
  <c r="G88" i="3" s="1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<sst xmlns="http://schemas.openxmlformats.org/spreadsheetml/2006/main" count="116" uniqueCount="116">
  <si>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</si>
  <si>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</si>
  <si>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</si>
  <si>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</si>
  <si>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</si>
  <si>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</si>
  <si>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</si>
  <si>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</si>
  <si>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</si>
  <si>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</si>
  <si>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</si>
  <si>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</si>
  <si>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</si>
  <si>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</si>
  <si>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</si>
  <si>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</si>
  <si>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</si>
  <si>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</si>
  <si>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</si>
  <si>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</si>
  <si>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</si>
  <si>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</si>
  <si>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</si>
  <si>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</si>
  <si>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</si>
  <si>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</si>
  <si>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</si>
  <si>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</si>
  <si>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</si>
  <si>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</si>
  <si>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</si>
  <si>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</si>
  <si>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</si>
  <si>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</si>
  <si>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</si>
  <si>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</si>
  <si>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</si>
  <si>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</si>
  <si>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</si>
  <si>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</si>
  <si>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</si>
  <si>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</si>
  <si>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</si>
  <si>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</si>
  <si>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</si>
  <si>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</si>
  <si>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</si>
  <si>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</si>
  <si>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</si>
  <si>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</si>
  <si>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</si>
  <si>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</si>
  <si>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</si>
  <si>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</si>
  <si>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</si>
  <si>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</si>
  <si>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</si>
  <si>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</si>
  <si>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</si>
  <si>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</si>
  <si>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</si>
  <si>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</si>
  <si>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</si>
  <si>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</si>
  <si>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</si>
  <si>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</si>
  <si>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</si>
  <si>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</si>
  <si>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</si>
  <si>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</si>
  <si>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</si>
  <si>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</si>
  <si>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</si>
  <si>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</si>
  <si>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</si>
  <si>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</si>
  <si>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</si>
  <si>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</si>
  <si>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</si>
  <si>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</si>
  <si>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</si>
  <si>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</si>
  <si>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</si>
  <si>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</si>
  <si>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</si>
  <si>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</si>
  <si>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</si>
  <si>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</si>
  <si>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</si>
  <si>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</si>
  <si>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</si>
  <si>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</si>
  <si>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</si>
  <si>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</si>
  <si>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</si>
  <si>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</si>
  <si>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</si>
  <si>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</si>
  <si>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</si>
  <si>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</si>
  <si>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</si>
  <si>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</si>
  <si>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</si>
  <si>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</si>
  <si>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</si>
  <si>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</si>
  <si>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</si>
  <si>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</si>
  <si>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</si>
  <si>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</si>
  <si>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</si>
  <si>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</si>
  <si>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2022</t>
  </si>
  <si>
    <t>Fuente: Reportes SIGEF al 30 de Septiembre 2022</t>
  </si>
  <si>
    <t>Fecha de registro: hasta el 05 Octubre del 2022</t>
  </si>
  <si>
    <t>Fecha de imputación: hasta el 30 de Septiembre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</si>
</sst>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16</xdr:col>
      <xdr:colOff>233832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D85" zoomScaleNormal="100" workbookViewId="0">
      <selection activeCell="F91" sqref="F91"/>
    </sheetView>
  </sheetViews>
  <sheetFormatPr baseColWidth="10" defaultColWidth="9.140625" defaultRowHeight="15" x14ac:dyDescent="0.25"/>
  <cols>
    <col min="1" max="1" width="38.140625" customWidth="1"/>
    <col min="2" max="2" width="16.85546875" customWidth="1"/>
    <col min="3" max="3" width="10.28515625" customWidth="1"/>
    <col min="4" max="4" width="14.85546875" customWidth="1"/>
    <col min="5" max="5" width="13.5703125" bestFit="1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2" width="13.5703125" bestFit="1" customWidth="1"/>
    <col min="13" max="13" width="14.28515625" customWidth="1"/>
    <col min="14" max="14" width="7.7109375" customWidth="1"/>
    <col min="15" max="15" width="8.28515625" customWidth="1"/>
    <col min="16" max="16" width="8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4" t="s">
        <v>97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R1" s="7"/>
    </row>
    <row r="2" spans="1:29" ht="18.75" x14ac:dyDescent="0.25">
      <c r="A2" s="45" t="s">
        <v>98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R2" s="12"/>
    </row>
    <row r="3" spans="1:29" ht="18.75" customHeight="1" x14ac:dyDescent="0.25">
      <c r="A3" s="48" t="s">
        <v>106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R3" s="12"/>
    </row>
    <row r="4" spans="1:29" ht="18.75" customHeight="1" x14ac:dyDescent="0.25">
      <c r="A4" s="49" t="s">
        <v>107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R4" s="12"/>
    </row>
    <row r="5" spans="1:29" ht="15.75" x14ac:dyDescent="0.25">
      <c r="A5" s="46" t="s">
        <v>112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12" t="s">
        <v>92</v>
      </c>
    </row>
    <row r="6" spans="1:29" ht="15.75" x14ac:dyDescent="0.25">
      <c r="A6" s="46" t="s">
        <v>95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R6" s="12" t="s">
        <v>91</v>
      </c>
    </row>
    <row r="7" spans="1:29" x14ac:dyDescent="0.25">
      <c r="A7" s="47" t="s">
        <v>36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R7" s="12" t="s">
        <v>93</v>
      </c>
    </row>
    <row r="8" spans="1:29" x14ac:dyDescent="0.25">
      <c r="E8" s="41" t="s">
        <v>110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7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5">
        <f>+B12+B13+B14+B15+B16</f>
        <v>166248236</v>
      </c>
      <c r="C11" s="3"/>
      <c r="D11" s="14">
        <f>SUM(D12:D16)</f>
        <v>115834388.87</v>
      </c>
      <c r="E11" s="14">
        <f t="shared" ref="E11:F11" si="1">SUM(E12:E16)</f>
        <v>12066763.189999999</v>
      </c>
      <c r="F11" s="14">
        <f t="shared" si="1"/>
        <v>12769712.169999998</v>
      </c>
      <c r="G11" s="14">
        <f t="shared" ref="G11:P11" si="2">SUM(G12:G16)</f>
        <v>13966797.07</v>
      </c>
      <c r="H11" s="14">
        <f t="shared" si="2"/>
        <v>12509173.870000001</v>
      </c>
      <c r="I11" s="14">
        <f t="shared" si="2"/>
        <v>12392463.629999999</v>
      </c>
      <c r="J11" s="14">
        <f>SUM(J12:J16)</f>
        <v>14441102.279999999</v>
      </c>
      <c r="K11" s="14">
        <f>SUM(K12:K16)</f>
        <v>12377987.549999999</v>
      </c>
      <c r="L11" s="14">
        <f t="shared" si="2"/>
        <v>12719960.210000001</v>
      </c>
      <c r="M11" s="14">
        <f t="shared" si="2"/>
        <v>12590428.899999999</v>
      </c>
      <c r="N11" s="14">
        <f t="shared" si="2"/>
        <v>0</v>
      </c>
      <c r="O11" s="14">
        <f t="shared" si="2"/>
        <v>0</v>
      </c>
      <c r="P11" s="14">
        <f t="shared" si="2"/>
        <v>0</v>
      </c>
      <c r="T11" s="16"/>
    </row>
    <row r="12" spans="1:29" x14ac:dyDescent="0.25">
      <c r="A12" s="6" t="s">
        <v>3</v>
      </c>
      <c r="B12" s="33">
        <v>124555381</v>
      </c>
      <c r="C12" s="6"/>
      <c r="D12" s="29">
        <f>SUM(E12:P12)</f>
        <v>84776142.049999997</v>
      </c>
      <c r="E12" s="18">
        <v>8912549.9499999993</v>
      </c>
      <c r="F12" s="18">
        <v>9422578.2899999991</v>
      </c>
      <c r="G12" s="18">
        <v>10694020.619999999</v>
      </c>
      <c r="H12" s="18">
        <v>9287360.1600000001</v>
      </c>
      <c r="I12" s="18">
        <v>9182794.9499999993</v>
      </c>
      <c r="J12" s="18">
        <v>9398644.2799999993</v>
      </c>
      <c r="K12" s="18">
        <v>9179128.2799999993</v>
      </c>
      <c r="L12" s="30">
        <v>9388987.2400000002</v>
      </c>
      <c r="M12" s="30">
        <v>9310078.2799999993</v>
      </c>
      <c r="N12" s="18">
        <v>0</v>
      </c>
      <c r="O12" s="18">
        <v>0</v>
      </c>
      <c r="P12" s="18">
        <v>0</v>
      </c>
    </row>
    <row r="13" spans="1:29" x14ac:dyDescent="0.25">
      <c r="A13" s="6" t="s">
        <v>4</v>
      </c>
      <c r="B13" s="33">
        <v>24761458</v>
      </c>
      <c r="C13" s="6"/>
      <c r="D13" s="29">
        <f>SUM(E13:P13)</f>
        <v>18523210.310000002</v>
      </c>
      <c r="E13" s="18">
        <v>1805600</v>
      </c>
      <c r="F13" s="18">
        <v>1920600</v>
      </c>
      <c r="G13" s="18">
        <v>1874455.33</v>
      </c>
      <c r="H13" s="18">
        <v>1819955.33</v>
      </c>
      <c r="I13" s="18">
        <v>1819955.33</v>
      </c>
      <c r="J13" s="18">
        <v>3657678.33</v>
      </c>
      <c r="K13" s="18">
        <v>1809955.33</v>
      </c>
      <c r="L13" s="30">
        <v>1943455.33</v>
      </c>
      <c r="M13" s="30">
        <v>1871555.33</v>
      </c>
      <c r="N13" s="18">
        <v>0</v>
      </c>
      <c r="O13" s="18">
        <v>0</v>
      </c>
      <c r="P13" s="18">
        <v>0</v>
      </c>
    </row>
    <row r="14" spans="1:29" ht="30" x14ac:dyDescent="0.25">
      <c r="A14" s="6" t="s">
        <v>37</v>
      </c>
      <c r="B14" s="34">
        <v>0</v>
      </c>
      <c r="C14" s="6"/>
      <c r="D14" s="19">
        <f t="shared" ref="D14:D26" si="3">SUM(E14:P14)</f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4">
        <v>0</v>
      </c>
      <c r="C15" s="6"/>
      <c r="D15" s="19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3">
        <v>16931397</v>
      </c>
      <c r="C16" s="6"/>
      <c r="D16" s="18">
        <f t="shared" si="3"/>
        <v>12535036.510000002</v>
      </c>
      <c r="E16" s="18">
        <v>1348613.24</v>
      </c>
      <c r="F16" s="18">
        <v>1426533.88</v>
      </c>
      <c r="G16" s="18">
        <v>1398321.12</v>
      </c>
      <c r="H16" s="18">
        <v>1401858.38</v>
      </c>
      <c r="I16" s="18">
        <v>1389713.35</v>
      </c>
      <c r="J16" s="18">
        <v>1384779.67</v>
      </c>
      <c r="K16" s="18">
        <v>1388903.94</v>
      </c>
      <c r="L16" s="30">
        <v>1387517.64</v>
      </c>
      <c r="M16" s="30">
        <v>1408795.29</v>
      </c>
      <c r="N16" s="18">
        <v>0</v>
      </c>
      <c r="O16" s="18">
        <v>0</v>
      </c>
      <c r="P16" s="18">
        <v>0</v>
      </c>
    </row>
    <row r="17" spans="1:17" x14ac:dyDescent="0.25">
      <c r="A17" s="3" t="s">
        <v>7</v>
      </c>
      <c r="B17" s="35">
        <f>+B18+B19+B20+B21+B23+B22+B24+B25+B26</f>
        <v>10448672</v>
      </c>
      <c r="C17" s="3"/>
      <c r="D17" s="14">
        <f>SUM(D18:D26)</f>
        <v>6823632.7799999993</v>
      </c>
      <c r="E17" s="14">
        <f>SUM(E18:E26)</f>
        <v>505582.41</v>
      </c>
      <c r="F17" s="14">
        <f t="shared" ref="F17:P17" si="4">SUM(F18:F26)</f>
        <v>991968.53</v>
      </c>
      <c r="G17" s="14">
        <f t="shared" si="4"/>
        <v>762214.48</v>
      </c>
      <c r="H17" s="14">
        <f t="shared" si="4"/>
        <v>896561.27</v>
      </c>
      <c r="I17" s="14">
        <f t="shared" si="4"/>
        <v>694686.86</v>
      </c>
      <c r="J17" s="14">
        <f t="shared" si="4"/>
        <v>737765.2</v>
      </c>
      <c r="K17" s="14">
        <f t="shared" si="4"/>
        <v>764697.42</v>
      </c>
      <c r="L17" s="14">
        <f t="shared" si="4"/>
        <v>863763.66</v>
      </c>
      <c r="M17" s="14">
        <f t="shared" si="4"/>
        <v>606392.94999999995</v>
      </c>
      <c r="N17" s="14">
        <f t="shared" si="4"/>
        <v>0</v>
      </c>
      <c r="O17" s="14">
        <f t="shared" si="4"/>
        <v>0</v>
      </c>
      <c r="P17" s="14">
        <f t="shared" si="4"/>
        <v>0</v>
      </c>
    </row>
    <row r="18" spans="1:17" x14ac:dyDescent="0.25">
      <c r="A18" s="6" t="s">
        <v>8</v>
      </c>
      <c r="B18" s="26">
        <v>8678412</v>
      </c>
      <c r="C18" s="6"/>
      <c r="D18" s="18">
        <f t="shared" si="3"/>
        <v>5669928.8499999996</v>
      </c>
      <c r="E18" s="18">
        <v>490582.41</v>
      </c>
      <c r="F18" s="18">
        <v>570496.56999999995</v>
      </c>
      <c r="G18" s="18">
        <v>601728.5</v>
      </c>
      <c r="H18" s="18">
        <v>617075.28</v>
      </c>
      <c r="I18" s="18">
        <v>631186.86</v>
      </c>
      <c r="J18" s="18">
        <v>700765.2</v>
      </c>
      <c r="K18" s="18">
        <v>696697.42</v>
      </c>
      <c r="L18" s="30">
        <v>770003.66</v>
      </c>
      <c r="M18" s="30">
        <v>591392.94999999995</v>
      </c>
      <c r="N18" s="18">
        <v>0</v>
      </c>
      <c r="O18" s="26">
        <v>0</v>
      </c>
      <c r="P18" s="19">
        <v>0</v>
      </c>
    </row>
    <row r="19" spans="1:17" ht="30" x14ac:dyDescent="0.25">
      <c r="A19" s="6" t="s">
        <v>9</v>
      </c>
      <c r="B19" s="19">
        <v>8260</v>
      </c>
      <c r="C19" s="6"/>
      <c r="D19" s="18">
        <f t="shared" si="3"/>
        <v>8260</v>
      </c>
      <c r="E19" s="19">
        <v>0</v>
      </c>
      <c r="F19" s="19"/>
      <c r="G19" s="19">
        <v>0</v>
      </c>
      <c r="H19" s="19">
        <v>0</v>
      </c>
      <c r="I19" s="19">
        <v>0</v>
      </c>
      <c r="J19" s="18">
        <v>0</v>
      </c>
      <c r="K19" s="19">
        <v>0</v>
      </c>
      <c r="L19" s="30">
        <v>8260</v>
      </c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0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9">
        <f t="shared" si="3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0">
        <v>0</v>
      </c>
      <c r="M21" s="19">
        <v>0</v>
      </c>
      <c r="N21" s="19">
        <v>0</v>
      </c>
      <c r="O21" s="19">
        <v>0</v>
      </c>
      <c r="P21" s="19">
        <v>0</v>
      </c>
    </row>
    <row r="22" spans="1:17" x14ac:dyDescent="0.25">
      <c r="A22" s="6" t="s">
        <v>12</v>
      </c>
      <c r="B22" s="26">
        <v>732000</v>
      </c>
      <c r="C22" s="6"/>
      <c r="D22" s="18">
        <f t="shared" si="3"/>
        <v>428500</v>
      </c>
      <c r="E22" s="19">
        <v>0</v>
      </c>
      <c r="F22" s="18">
        <v>115500</v>
      </c>
      <c r="G22" s="18">
        <v>0</v>
      </c>
      <c r="H22" s="18">
        <v>119000</v>
      </c>
      <c r="I22" s="18">
        <v>48500</v>
      </c>
      <c r="J22" s="18">
        <v>22000</v>
      </c>
      <c r="K22" s="18">
        <v>53000</v>
      </c>
      <c r="L22" s="30">
        <v>70500</v>
      </c>
      <c r="M22" s="30">
        <v>0</v>
      </c>
      <c r="N22" s="18">
        <v>0</v>
      </c>
      <c r="O22" s="18">
        <v>0</v>
      </c>
      <c r="P22" s="19">
        <v>0</v>
      </c>
    </row>
    <row r="23" spans="1:17" x14ac:dyDescent="0.25">
      <c r="A23" s="6" t="s">
        <v>13</v>
      </c>
      <c r="B23" s="26">
        <v>741000</v>
      </c>
      <c r="C23" s="6"/>
      <c r="D23" s="18">
        <f t="shared" si="3"/>
        <v>581943.93000000005</v>
      </c>
      <c r="E23" s="19">
        <v>0</v>
      </c>
      <c r="F23" s="18">
        <v>290971.96000000002</v>
      </c>
      <c r="G23" s="18">
        <v>145485.98000000001</v>
      </c>
      <c r="H23" s="18">
        <v>145485.99</v>
      </c>
      <c r="I23" s="19">
        <v>0</v>
      </c>
      <c r="J23" s="19">
        <v>0</v>
      </c>
      <c r="K23" s="19">
        <v>0</v>
      </c>
      <c r="L23" s="30">
        <v>0</v>
      </c>
      <c r="M23" s="30">
        <v>0</v>
      </c>
      <c r="N23" s="18">
        <v>0</v>
      </c>
      <c r="O23" s="18">
        <v>0</v>
      </c>
      <c r="P23" s="19">
        <v>0</v>
      </c>
    </row>
    <row r="24" spans="1:17" ht="45" x14ac:dyDescent="0.25">
      <c r="A24" s="6" t="s">
        <v>14</v>
      </c>
      <c r="B24" s="26">
        <v>230000</v>
      </c>
      <c r="C24" s="6"/>
      <c r="D24" s="18">
        <f t="shared" si="3"/>
        <v>135000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15000</v>
      </c>
      <c r="J24" s="18">
        <v>15000</v>
      </c>
      <c r="K24" s="18">
        <v>15000</v>
      </c>
      <c r="L24" s="30">
        <v>15000</v>
      </c>
      <c r="M24" s="30">
        <v>15000</v>
      </c>
      <c r="N24" s="18">
        <v>0</v>
      </c>
      <c r="O24" s="18">
        <v>0</v>
      </c>
      <c r="P24" s="19">
        <v>0</v>
      </c>
    </row>
    <row r="25" spans="1:17" ht="30" x14ac:dyDescent="0.25">
      <c r="A25" s="6" t="s">
        <v>15</v>
      </c>
      <c r="B25" s="26">
        <v>59000</v>
      </c>
      <c r="C25" s="6"/>
      <c r="D25" s="19">
        <f t="shared" ref="D25:D74" si="5">SUM(E25:P25)</f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30">
        <v>0</v>
      </c>
      <c r="M25" s="19">
        <v>0</v>
      </c>
      <c r="N25" s="19">
        <v>0</v>
      </c>
      <c r="O25" s="19">
        <v>0</v>
      </c>
      <c r="P25" s="23">
        <v>0</v>
      </c>
    </row>
    <row r="26" spans="1:17" ht="30" x14ac:dyDescent="0.25">
      <c r="A26" s="6" t="s">
        <v>38</v>
      </c>
      <c r="B26" s="26">
        <v>0</v>
      </c>
      <c r="C26" s="6"/>
      <c r="D26" s="18">
        <f t="shared" si="3"/>
        <v>0</v>
      </c>
      <c r="E26" s="19">
        <v>0</v>
      </c>
      <c r="F26" s="19">
        <v>0</v>
      </c>
      <c r="G26" s="26">
        <v>0</v>
      </c>
      <c r="H26" s="18">
        <v>0</v>
      </c>
      <c r="I26" s="18">
        <v>0</v>
      </c>
      <c r="J26" s="18">
        <v>0</v>
      </c>
      <c r="K26" s="18">
        <v>0</v>
      </c>
      <c r="L26" s="31">
        <v>0</v>
      </c>
      <c r="M26" s="23">
        <v>0</v>
      </c>
      <c r="N26" s="26">
        <v>0</v>
      </c>
      <c r="O26" s="18">
        <v>0</v>
      </c>
      <c r="P26" s="19">
        <v>0</v>
      </c>
    </row>
    <row r="27" spans="1:17" x14ac:dyDescent="0.25">
      <c r="A27" s="3" t="s">
        <v>16</v>
      </c>
      <c r="B27" s="35">
        <f>+B28+B29+B30+B31+B32+B33+B34+B35+B36</f>
        <v>5984668</v>
      </c>
      <c r="C27" s="3"/>
      <c r="D27" s="14">
        <f>SUM(D28:D36)</f>
        <v>3940393.99</v>
      </c>
      <c r="E27" s="20">
        <f>SUM(E28:E36)</f>
        <v>0</v>
      </c>
      <c r="F27" s="20">
        <f t="shared" ref="F27:P27" si="6">SUM(F28:F36)</f>
        <v>0</v>
      </c>
      <c r="G27" s="14">
        <f t="shared" si="6"/>
        <v>0</v>
      </c>
      <c r="H27" s="14">
        <f t="shared" si="6"/>
        <v>1128000</v>
      </c>
      <c r="I27" s="14">
        <f t="shared" si="6"/>
        <v>376000</v>
      </c>
      <c r="J27" s="14">
        <f t="shared" si="6"/>
        <v>376000</v>
      </c>
      <c r="K27" s="14">
        <f t="shared" si="6"/>
        <v>1031799.49</v>
      </c>
      <c r="L27" s="14">
        <f t="shared" si="6"/>
        <v>677594.5</v>
      </c>
      <c r="M27" s="20">
        <f t="shared" si="6"/>
        <v>351000</v>
      </c>
      <c r="N27" s="14">
        <f t="shared" si="6"/>
        <v>0</v>
      </c>
      <c r="O27" s="14">
        <f t="shared" si="6"/>
        <v>0</v>
      </c>
      <c r="P27" s="20">
        <f t="shared" si="6"/>
        <v>0</v>
      </c>
    </row>
    <row r="28" spans="1:17" ht="30" x14ac:dyDescent="0.25">
      <c r="A28" s="6" t="s">
        <v>17</v>
      </c>
      <c r="B28" s="33">
        <v>954458</v>
      </c>
      <c r="C28" s="6"/>
      <c r="D28" s="28">
        <v>32450</v>
      </c>
      <c r="E28" s="19">
        <v>0</v>
      </c>
      <c r="F28" s="19">
        <v>0</v>
      </c>
      <c r="G28" s="19">
        <v>0</v>
      </c>
      <c r="H28" s="18">
        <v>0</v>
      </c>
      <c r="I28" s="19">
        <v>0</v>
      </c>
      <c r="J28" s="23">
        <v>0</v>
      </c>
      <c r="K28" s="18">
        <v>0</v>
      </c>
      <c r="L28" s="31">
        <v>32450</v>
      </c>
      <c r="M28" s="19">
        <v>0</v>
      </c>
      <c r="N28" s="23">
        <v>0</v>
      </c>
      <c r="O28" s="23">
        <v>0</v>
      </c>
      <c r="P28" s="19">
        <v>0</v>
      </c>
      <c r="Q28" s="19"/>
    </row>
    <row r="29" spans="1:17" x14ac:dyDescent="0.25">
      <c r="A29" s="6" t="s">
        <v>18</v>
      </c>
      <c r="B29" s="33">
        <v>39951</v>
      </c>
      <c r="C29" s="6"/>
      <c r="D29" s="28">
        <f t="shared" si="5"/>
        <v>38881</v>
      </c>
      <c r="E29" s="19">
        <v>0</v>
      </c>
      <c r="F29" s="19">
        <v>0</v>
      </c>
      <c r="G29" s="19">
        <v>0</v>
      </c>
      <c r="H29" s="18">
        <v>0</v>
      </c>
      <c r="I29" s="19">
        <v>0</v>
      </c>
      <c r="J29" s="19">
        <v>0</v>
      </c>
      <c r="K29" s="18">
        <v>4130</v>
      </c>
      <c r="L29" s="30">
        <v>34751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33">
        <v>203245</v>
      </c>
      <c r="C30" s="6"/>
      <c r="D30" s="28">
        <f t="shared" si="5"/>
        <v>178239</v>
      </c>
      <c r="E30" s="19">
        <v>0</v>
      </c>
      <c r="F30" s="19">
        <v>0</v>
      </c>
      <c r="G30" s="19">
        <v>0</v>
      </c>
      <c r="H30" s="18">
        <v>0</v>
      </c>
      <c r="I30" s="18">
        <v>0</v>
      </c>
      <c r="J30" s="19">
        <v>0</v>
      </c>
      <c r="K30" s="18">
        <v>70564</v>
      </c>
      <c r="L30" s="30">
        <v>107675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6">
        <v>0</v>
      </c>
      <c r="C31" s="6"/>
      <c r="D31" s="28">
        <f t="shared" si="5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0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33">
        <v>12000</v>
      </c>
      <c r="C32" s="6"/>
      <c r="D32" s="28">
        <f t="shared" si="5"/>
        <v>11800</v>
      </c>
      <c r="E32" s="19">
        <v>0</v>
      </c>
      <c r="F32" s="19">
        <v>0</v>
      </c>
      <c r="G32" s="19">
        <v>0</v>
      </c>
      <c r="H32" s="18">
        <v>0</v>
      </c>
      <c r="I32" s="18">
        <v>0</v>
      </c>
      <c r="J32" s="19">
        <v>0</v>
      </c>
      <c r="K32" s="19">
        <v>11800</v>
      </c>
      <c r="L32" s="30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33">
        <v>2000</v>
      </c>
      <c r="C33" s="6"/>
      <c r="D33" s="28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30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3">
        <v>4213000</v>
      </c>
      <c r="C34" s="6"/>
      <c r="D34" s="28">
        <f t="shared" si="5"/>
        <v>3159000</v>
      </c>
      <c r="E34" s="19">
        <v>0</v>
      </c>
      <c r="F34" s="19">
        <v>0</v>
      </c>
      <c r="G34" s="18">
        <v>0</v>
      </c>
      <c r="H34" s="18">
        <v>1128000</v>
      </c>
      <c r="I34" s="18">
        <v>376000</v>
      </c>
      <c r="J34" s="18">
        <v>376000</v>
      </c>
      <c r="K34" s="18">
        <v>577000</v>
      </c>
      <c r="L34" s="30">
        <v>351000</v>
      </c>
      <c r="M34" s="18">
        <v>351000</v>
      </c>
      <c r="N34" s="18">
        <v>0</v>
      </c>
      <c r="O34" s="18">
        <v>0</v>
      </c>
      <c r="P34" s="19">
        <v>0</v>
      </c>
      <c r="Q34" s="19"/>
    </row>
    <row r="35" spans="1:17" ht="45" x14ac:dyDescent="0.25">
      <c r="A35" s="6" t="s">
        <v>39</v>
      </c>
      <c r="B35" s="36">
        <v>0</v>
      </c>
      <c r="C35" s="6"/>
      <c r="D35" s="28">
        <f t="shared" si="5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0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33">
        <v>560014</v>
      </c>
      <c r="C36" s="6"/>
      <c r="D36" s="28">
        <f t="shared" si="5"/>
        <v>520023.99</v>
      </c>
      <c r="E36" s="19">
        <v>0</v>
      </c>
      <c r="F36" s="19">
        <v>0</v>
      </c>
      <c r="G36" s="19">
        <v>0</v>
      </c>
      <c r="H36" s="18">
        <v>0</v>
      </c>
      <c r="I36" s="18">
        <v>0</v>
      </c>
      <c r="J36" s="18">
        <v>0</v>
      </c>
      <c r="K36" s="18">
        <v>368305.49</v>
      </c>
      <c r="L36" s="30">
        <v>151718.5</v>
      </c>
      <c r="M36" s="19">
        <v>0</v>
      </c>
      <c r="N36" s="19">
        <v>0</v>
      </c>
      <c r="O36" s="19">
        <v>0</v>
      </c>
      <c r="P36" s="19">
        <v>0</v>
      </c>
      <c r="Q36" s="19"/>
    </row>
    <row r="37" spans="1:17" x14ac:dyDescent="0.25">
      <c r="A37" s="3" t="s">
        <v>25</v>
      </c>
      <c r="B37" s="37">
        <f>+B38+B39+B40+B41+B42+B43+B44</f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7">SUM(F38:F44)</f>
        <v>0</v>
      </c>
      <c r="G37" s="20">
        <f t="shared" si="7"/>
        <v>0</v>
      </c>
      <c r="H37" s="20">
        <v>0</v>
      </c>
      <c r="I37" s="20">
        <v>0</v>
      </c>
      <c r="J37" s="20">
        <f t="shared" si="7"/>
        <v>0</v>
      </c>
      <c r="K37" s="20">
        <f t="shared" si="7"/>
        <v>0</v>
      </c>
      <c r="L37" s="20">
        <f t="shared" ref="L37" si="8">SUM(L38:L44)</f>
        <v>0</v>
      </c>
      <c r="M37" s="20">
        <f t="shared" ref="M37" si="9">SUM(M38:M44)</f>
        <v>0</v>
      </c>
      <c r="N37" s="20">
        <f t="shared" ref="N37" si="10">SUM(N38:N44)</f>
        <v>0</v>
      </c>
      <c r="O37" s="20">
        <f t="shared" ref="O37" si="11">SUM(O38:O44)</f>
        <v>0</v>
      </c>
      <c r="P37" s="20">
        <f t="shared" ref="P37" si="12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30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30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7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20">
        <f t="shared" ref="L45" si="19">SUM(L46:L52)</f>
        <v>0</v>
      </c>
      <c r="M45" s="2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30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30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35">
        <f>+B54+B55+B56+B57+B58+B59+B60+B61+B62</f>
        <v>0</v>
      </c>
      <c r="C53" s="3"/>
      <c r="D53" s="14">
        <f>SUM(D54:D62)</f>
        <v>0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14">
        <f t="shared" si="24"/>
        <v>0</v>
      </c>
      <c r="I53" s="14">
        <f t="shared" si="24"/>
        <v>0</v>
      </c>
      <c r="J53" s="14">
        <f t="shared" si="24"/>
        <v>0</v>
      </c>
      <c r="K53" s="20">
        <f t="shared" si="24"/>
        <v>0</v>
      </c>
      <c r="L53" s="20">
        <f t="shared" ref="L53" si="25">SUM(L54:L62)</f>
        <v>0</v>
      </c>
      <c r="M53" s="20">
        <f t="shared" ref="M53" si="26">SUM(M54:M62)</f>
        <v>0</v>
      </c>
      <c r="N53" s="20">
        <f t="shared" ref="N53" si="27">SUM(N54:N62)</f>
        <v>0</v>
      </c>
      <c r="O53" s="20">
        <f t="shared" ref="O53" si="28">SUM(O54:O62)</f>
        <v>0</v>
      </c>
      <c r="P53" s="14">
        <f t="shared" ref="P53" si="29">SUM(P54:P62)</f>
        <v>0</v>
      </c>
    </row>
    <row r="54" spans="1:17" x14ac:dyDescent="0.25">
      <c r="A54" s="6" t="s">
        <v>29</v>
      </c>
      <c r="B54" s="29">
        <v>0</v>
      </c>
      <c r="C54" s="6"/>
      <c r="D54" s="18">
        <f t="shared" si="5"/>
        <v>0</v>
      </c>
      <c r="E54" s="19">
        <v>0</v>
      </c>
      <c r="F54" s="19">
        <v>0</v>
      </c>
      <c r="G54" s="19">
        <v>0</v>
      </c>
      <c r="H54" s="18">
        <v>0</v>
      </c>
      <c r="I54" s="18">
        <v>0</v>
      </c>
      <c r="J54" s="18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/>
    </row>
    <row r="55" spans="1:17" ht="30" x14ac:dyDescent="0.25">
      <c r="A55" s="6" t="s">
        <v>30</v>
      </c>
      <c r="B55" s="29">
        <v>0</v>
      </c>
      <c r="C55" s="6"/>
      <c r="D55" s="18">
        <f t="shared" si="5"/>
        <v>0</v>
      </c>
      <c r="E55" s="19">
        <v>0</v>
      </c>
      <c r="F55" s="19">
        <v>0</v>
      </c>
      <c r="G55" s="19">
        <v>0</v>
      </c>
      <c r="H55" s="19">
        <v>0</v>
      </c>
      <c r="I55" s="18">
        <v>0</v>
      </c>
      <c r="J55" s="18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30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7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0">SUM(F64:F67)</f>
        <v>0</v>
      </c>
      <c r="G63" s="20">
        <f t="shared" si="30"/>
        <v>0</v>
      </c>
      <c r="H63" s="20">
        <f t="shared" si="30"/>
        <v>0</v>
      </c>
      <c r="I63" s="20">
        <f t="shared" si="30"/>
        <v>0</v>
      </c>
      <c r="J63" s="20">
        <f t="shared" si="30"/>
        <v>0</v>
      </c>
      <c r="K63" s="20">
        <f t="shared" si="30"/>
        <v>0</v>
      </c>
      <c r="L63" s="20">
        <f t="shared" si="30"/>
        <v>0</v>
      </c>
      <c r="M63" s="20">
        <f t="shared" ref="M63" si="31">SUM(M64:M67)</f>
        <v>0</v>
      </c>
      <c r="N63" s="20">
        <f t="shared" ref="N63" si="32">SUM(N64:N67)</f>
        <v>0</v>
      </c>
      <c r="O63" s="20">
        <f t="shared" ref="O63" si="33">SUM(O64:O67)</f>
        <v>0</v>
      </c>
      <c r="P63" s="20">
        <f t="shared" ref="P63" si="34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7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5">SUM(F69:F70)</f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ref="M68" si="36">SUM(M69:M70)</f>
        <v>0</v>
      </c>
      <c r="N68" s="20">
        <f t="shared" ref="N68" si="37">SUM(N69:N70)</f>
        <v>0</v>
      </c>
      <c r="O68" s="20">
        <f t="shared" ref="O68" si="38">SUM(O69:O70)</f>
        <v>0</v>
      </c>
      <c r="P68" s="20">
        <f t="shared" ref="P68" si="39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30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7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0">SUM(F72:F74)</f>
        <v>0</v>
      </c>
      <c r="G71" s="20">
        <f t="shared" si="40"/>
        <v>0</v>
      </c>
      <c r="H71" s="20">
        <f t="shared" si="40"/>
        <v>0</v>
      </c>
      <c r="I71" s="20">
        <f t="shared" si="40"/>
        <v>0</v>
      </c>
      <c r="J71" s="20">
        <f t="shared" si="40"/>
        <v>0</v>
      </c>
      <c r="K71" s="20">
        <f t="shared" si="40"/>
        <v>0</v>
      </c>
      <c r="L71" s="20">
        <f t="shared" si="40"/>
        <v>0</v>
      </c>
      <c r="M71" s="20">
        <f t="shared" ref="M71" si="41">SUM(M72:M74)</f>
        <v>0</v>
      </c>
      <c r="N71" s="20">
        <f t="shared" ref="N71" si="42">SUM(N72:N74)</f>
        <v>0</v>
      </c>
      <c r="O71" s="20">
        <f t="shared" ref="O71" si="43">SUM(O72:O74)</f>
        <v>0</v>
      </c>
      <c r="P71" s="20">
        <f t="shared" ref="P71" si="44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8">
        <f>+B11+B17+B27+B37+B45+B63+B53+B68+B71</f>
        <v>182681576</v>
      </c>
      <c r="C75" s="8"/>
      <c r="D75" s="24">
        <f t="shared" ref="D75:P75" si="45">SUM(D11+D17+D27+D37+D45+D53+D63+D68+D71)</f>
        <v>126598415.64</v>
      </c>
      <c r="E75" s="24">
        <f>SUM(E11+E17+E27+E37+E45+E53+E63+E68+E71)</f>
        <v>12572345.6</v>
      </c>
      <c r="F75" s="24">
        <f t="shared" si="45"/>
        <v>13761680.699999997</v>
      </c>
      <c r="G75" s="24">
        <f t="shared" si="45"/>
        <v>14729011.550000001</v>
      </c>
      <c r="H75" s="24">
        <f t="shared" si="45"/>
        <v>14533735.140000001</v>
      </c>
      <c r="I75" s="24">
        <f t="shared" si="45"/>
        <v>13463150.489999998</v>
      </c>
      <c r="J75" s="24">
        <f t="shared" si="45"/>
        <v>15554867.479999999</v>
      </c>
      <c r="K75" s="24">
        <f t="shared" si="45"/>
        <v>14174484.459999999</v>
      </c>
      <c r="L75" s="24">
        <f t="shared" si="45"/>
        <v>14261318.370000001</v>
      </c>
      <c r="M75" s="24">
        <f t="shared" si="45"/>
        <v>13547821.849999998</v>
      </c>
      <c r="N75" s="24">
        <f t="shared" si="45"/>
        <v>0</v>
      </c>
      <c r="O75" s="24">
        <f t="shared" si="45"/>
        <v>0</v>
      </c>
      <c r="P75" s="24">
        <f t="shared" si="45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7">
        <f>+B79+B80</f>
        <v>0</v>
      </c>
      <c r="C78" s="3"/>
      <c r="D78" s="20">
        <f>SUM(E78:P78)</f>
        <v>0</v>
      </c>
      <c r="E78" s="20">
        <f t="shared" ref="E78:P78" si="46">SUM(F78:Q78)</f>
        <v>0</v>
      </c>
      <c r="F78" s="20">
        <f t="shared" si="46"/>
        <v>0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20">
        <f t="shared" si="46"/>
        <v>0</v>
      </c>
      <c r="P78" s="20">
        <f t="shared" si="46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7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7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7">
        <f>+B82+B83</f>
        <v>0</v>
      </c>
      <c r="C81" s="3"/>
      <c r="D81" s="20">
        <f t="shared" si="47"/>
        <v>0</v>
      </c>
      <c r="E81" s="20">
        <f t="shared" ref="E81" si="48">SUM(F81:Q81)</f>
        <v>0</v>
      </c>
      <c r="F81" s="20">
        <f t="shared" ref="F81" si="49">SUM(G81:R81)</f>
        <v>0</v>
      </c>
      <c r="G81" s="20">
        <f t="shared" ref="G81" si="50">SUM(H81:S81)</f>
        <v>0</v>
      </c>
      <c r="H81" s="20">
        <f t="shared" ref="H81" si="51">SUM(I81:T81)</f>
        <v>0</v>
      </c>
      <c r="I81" s="20">
        <f t="shared" ref="I81" si="52">SUM(J81:U81)</f>
        <v>0</v>
      </c>
      <c r="J81" s="20">
        <f t="shared" ref="J81" si="53">SUM(K81:V81)</f>
        <v>0</v>
      </c>
      <c r="K81" s="20">
        <f t="shared" ref="K81" si="54">SUM(L81:W81)</f>
        <v>0</v>
      </c>
      <c r="L81" s="20">
        <f t="shared" ref="L81" si="55">SUM(M81:X81)</f>
        <v>0</v>
      </c>
      <c r="M81" s="20">
        <f t="shared" ref="M81" si="56">SUM(N81:Y81)</f>
        <v>0</v>
      </c>
      <c r="N81" s="20">
        <f t="shared" ref="N81" si="57">SUM(O81:Z81)</f>
        <v>0</v>
      </c>
      <c r="O81" s="20">
        <f t="shared" ref="O81" si="58">SUM(P81:AA81)</f>
        <v>0</v>
      </c>
      <c r="P81" s="20">
        <f t="shared" ref="P81" si="59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7">
        <f>+B85</f>
        <v>0</v>
      </c>
      <c r="C84" s="3"/>
      <c r="D84" s="20">
        <f t="shared" ref="D84" si="60">SUM(E84:P84)</f>
        <v>0</v>
      </c>
      <c r="E84" s="20">
        <f t="shared" ref="E84" si="61">SUM(F84:Q84)</f>
        <v>0</v>
      </c>
      <c r="F84" s="20">
        <f t="shared" ref="F84" si="62">SUM(G84:R84)</f>
        <v>0</v>
      </c>
      <c r="G84" s="20">
        <f t="shared" ref="G84" si="63">SUM(H84:S84)</f>
        <v>0</v>
      </c>
      <c r="H84" s="20">
        <f t="shared" ref="H84" si="64">SUM(I84:T84)</f>
        <v>0</v>
      </c>
      <c r="I84" s="20">
        <f t="shared" ref="I84" si="65">SUM(J84:U84)</f>
        <v>0</v>
      </c>
      <c r="J84" s="20">
        <f t="shared" ref="J84" si="66">SUM(K84:V84)</f>
        <v>0</v>
      </c>
      <c r="K84" s="20">
        <f t="shared" ref="K84" si="67">SUM(L84:W84)</f>
        <v>0</v>
      </c>
      <c r="L84" s="20">
        <f t="shared" ref="L84" si="68">SUM(M84:X84)</f>
        <v>0</v>
      </c>
      <c r="M84" s="20">
        <f t="shared" ref="M84" si="69">SUM(N84:Y84)</f>
        <v>0</v>
      </c>
      <c r="N84" s="20">
        <f t="shared" ref="N84" si="70">SUM(O84:Z84)</f>
        <v>0</v>
      </c>
      <c r="O84" s="20">
        <f t="shared" ref="O84" si="71">SUM(P84:AA84)</f>
        <v>0</v>
      </c>
      <c r="P84" s="20">
        <f t="shared" ref="P84" si="72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9">
        <f>+B84+B81+B78</f>
        <v>0</v>
      </c>
      <c r="C86" s="32"/>
      <c r="D86" s="20">
        <f t="shared" si="47"/>
        <v>0</v>
      </c>
      <c r="E86" s="20">
        <f t="shared" ref="E86" si="73">SUM(F86:Q86)</f>
        <v>0</v>
      </c>
      <c r="F86" s="20">
        <f t="shared" ref="F86" si="74">SUM(G86:R86)</f>
        <v>0</v>
      </c>
      <c r="G86" s="20">
        <f t="shared" ref="G86" si="75">SUM(H86:S86)</f>
        <v>0</v>
      </c>
      <c r="H86" s="20">
        <f t="shared" ref="H86" si="76">SUM(I86:T86)</f>
        <v>0</v>
      </c>
      <c r="I86" s="20">
        <f t="shared" ref="I86" si="77">SUM(J86:U86)</f>
        <v>0</v>
      </c>
      <c r="J86" s="20">
        <f t="shared" ref="J86" si="78">SUM(K86:V86)</f>
        <v>0</v>
      </c>
      <c r="K86" s="20">
        <f t="shared" ref="K86" si="79">SUM(L86:W86)</f>
        <v>0</v>
      </c>
      <c r="L86" s="20">
        <f t="shared" ref="L86" si="80">SUM(M86:X86)</f>
        <v>0</v>
      </c>
      <c r="M86" s="20">
        <f t="shared" ref="M86" si="81">SUM(N86:Y86)</f>
        <v>0</v>
      </c>
      <c r="N86" s="20">
        <f t="shared" ref="N86" si="82">SUM(O86:Z86)</f>
        <v>0</v>
      </c>
      <c r="O86" s="20">
        <f t="shared" ref="O86" si="83">SUM(P86:AA86)</f>
        <v>0</v>
      </c>
      <c r="P86" s="20">
        <f t="shared" ref="P86" si="84">SUM(Q86:AB86)</f>
        <v>0</v>
      </c>
    </row>
    <row r="88" spans="1:16" ht="31.5" x14ac:dyDescent="0.25">
      <c r="A88" s="9" t="s">
        <v>78</v>
      </c>
      <c r="B88" s="40">
        <f>+B86+B75</f>
        <v>182681576</v>
      </c>
      <c r="C88" s="9"/>
      <c r="D88" s="25">
        <f>+D75</f>
        <v>126598415.64</v>
      </c>
      <c r="E88" s="25">
        <f t="shared" ref="E88:P88" si="85">SUM(E75+E86)</f>
        <v>12572345.6</v>
      </c>
      <c r="F88" s="25">
        <f>SUM(F75+F86)</f>
        <v>13761680.699999997</v>
      </c>
      <c r="G88" s="25">
        <f t="shared" si="85"/>
        <v>14729011.550000001</v>
      </c>
      <c r="H88" s="25">
        <f t="shared" si="85"/>
        <v>14533735.140000001</v>
      </c>
      <c r="I88" s="25">
        <f t="shared" si="85"/>
        <v>13463150.489999998</v>
      </c>
      <c r="J88" s="25">
        <f t="shared" si="85"/>
        <v>15554867.479999999</v>
      </c>
      <c r="K88" s="25">
        <f t="shared" si="85"/>
        <v>14174484.459999999</v>
      </c>
      <c r="L88" s="25">
        <f t="shared" si="85"/>
        <v>14261318.370000001</v>
      </c>
      <c r="M88" s="25">
        <f t="shared" si="85"/>
        <v>13547821.849999998</v>
      </c>
      <c r="N88" s="25">
        <f t="shared" si="85"/>
        <v>0</v>
      </c>
      <c r="O88" s="25">
        <f t="shared" si="85"/>
        <v>0</v>
      </c>
      <c r="P88" s="25">
        <f t="shared" si="85"/>
        <v>0</v>
      </c>
    </row>
    <row r="89" spans="1:16" x14ac:dyDescent="0.25">
      <c r="A89" t="s">
        <v>113</v>
      </c>
    </row>
    <row r="90" spans="1:16" x14ac:dyDescent="0.25">
      <c r="A90" t="s">
        <v>114</v>
      </c>
    </row>
    <row r="91" spans="1:16" x14ac:dyDescent="0.25">
      <c r="A91" t="s">
        <v>115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2"/>
      <c r="G98" s="22" t="s">
        <v>105</v>
      </c>
    </row>
    <row r="99" spans="1:7" x14ac:dyDescent="0.25">
      <c r="A99" s="21" t="s">
        <v>101</v>
      </c>
      <c r="B99" s="21"/>
      <c r="C99" s="21"/>
      <c r="D99" s="21"/>
      <c r="G99" s="21" t="s">
        <v>102</v>
      </c>
    </row>
    <row r="100" spans="1:7" x14ac:dyDescent="0.25">
      <c r="G100" s="21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2022-10-09T12:06:21Z</cp:lastPrinted>
  <dcterms:created xsi:type="dcterms:W3CDTF">2018-04-17T18:57:16Z</dcterms:created>
  <dcterms:modified xsi:type="dcterms:W3CDTF">2022-10-09T12:06:24Z</dcterms:modified>
</cp:coreProperties>
</file>