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3\"/>
    </mc:Choice>
  </mc:AlternateContent>
  <xr:revisionPtr revIDLastSave="0" documentId="13_ncr:1_{717409F3-C430-4357-AE32-340185DA3047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Plantilla Ejecución Nov 2023" sheetId="3" r:id="rId1"/>
  </sheets>
  <definedNames>
    <definedName name="_xlnm.Print_Area" localSheetId="0">'Plantilla Ejecución Nov 2023'!$A$1:$P$112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N11" i="3" l="1"/>
  <c r="M11" i="3" l="1"/>
  <c r="L11" i="3"/>
  <c r="K11" i="3"/>
  <c r="D35" i="3"/>
  <c r="D34" i="3"/>
  <c r="D33" i="3"/>
  <c r="D32" i="3"/>
  <c r="D31" i="3"/>
  <c r="D30" i="3"/>
  <c r="B30" i="3" s="1"/>
  <c r="D29" i="3"/>
  <c r="D28" i="3"/>
  <c r="D16" i="3"/>
  <c r="D15" i="3"/>
  <c r="D14" i="3"/>
  <c r="D13" i="3"/>
  <c r="D12" i="3"/>
  <c r="D22" i="3"/>
  <c r="D21" i="3"/>
  <c r="D20" i="3"/>
  <c r="D19" i="3"/>
  <c r="D18" i="3"/>
  <c r="J11" i="3" l="1"/>
  <c r="D24" i="3"/>
  <c r="I11" i="3"/>
  <c r="H11" i="3"/>
  <c r="G11" i="3"/>
  <c r="F11" i="3" l="1"/>
  <c r="B33" i="3" l="1"/>
  <c r="B32" i="3"/>
  <c r="G17" i="3"/>
  <c r="H17" i="3"/>
  <c r="I17" i="3"/>
  <c r="J17" i="3"/>
  <c r="K17" i="3"/>
  <c r="L17" i="3"/>
  <c r="M17" i="3"/>
  <c r="N17" i="3"/>
  <c r="O17" i="3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53" i="3"/>
  <c r="B45" i="3"/>
  <c r="B27" i="3"/>
  <c r="B11" i="3"/>
  <c r="B86" i="3" l="1"/>
  <c r="E27" i="3"/>
  <c r="F27" i="3"/>
  <c r="D27" i="3"/>
  <c r="D23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53" i="3" l="1"/>
  <c r="D25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<sst xmlns="http://schemas.openxmlformats.org/spreadsheetml/2006/main" count="123" uniqueCount="122">
  <si>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</si>
  <si>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</si>
  <si>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</si>
  <si>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</si>
  <si>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</si>
  <si>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</si>
  <si>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</si>
  <si>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</si>
  <si>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</si>
  <si>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</si>
  <si>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</si>
  <si>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</si>
  <si>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</si>
  <si>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</si>
  <si>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</si>
  <si>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</si>
  <si>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</si>
  <si>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</si>
  <si>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</si>
  <si>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</si>
  <si>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</si>
  <si>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</si>
  <si>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</si>
  <si>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</si>
  <si>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</si>
  <si>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</si>
  <si>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</si>
  <si>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</si>
  <si>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</si>
  <si>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</si>
  <si>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</si>
  <si>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</si>
  <si>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</si>
  <si>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</si>
  <si>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</si>
  <si>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</si>
  <si>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</si>
  <si>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</si>
  <si>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</si>
  <si>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</si>
  <si>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</si>
  <si>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</si>
  <si>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</si>
  <si>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</si>
  <si>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</si>
  <si>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</si>
  <si>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</si>
  <si>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</si>
  <si>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</si>
  <si>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</si>
  <si>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</si>
  <si>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</si>
  <si>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</si>
  <si>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</si>
  <si>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</si>
  <si>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</si>
  <si>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</si>
  <si>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</si>
  <si>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</si>
  <si>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</si>
  <si>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</si>
  <si>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</si>
  <si>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</si>
  <si>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</si>
  <si>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</si>
  <si>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</si>
  <si>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</si>
  <si>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</si>
  <si>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</si>
  <si>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</si>
  <si>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</si>
  <si>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</si>
  <si>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</si>
  <si>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</si>
  <si>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</si>
  <si>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</si>
  <si>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</si>
  <si>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</si>
  <si>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</si>
  <si>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</si>
  <si>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</si>
  <si>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</si>
  <si>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</si>
  <si>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</si>
  <si>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</si>
  <si>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</si>
  <si>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</si>
  <si>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</si>
  <si>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</si>
  <si>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</si>
  <si>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</si>
  <si>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</si>
  <si>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</si>
  <si>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</si>
  <si>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</si>
  <si>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</si>
  <si>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</si>
  <si>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</si>
  <si>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</si>
  <si>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</si>
  <si>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</si>
  <si>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</si>
  <si>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</si>
  <si>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</si>
  <si>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</si>
  <si>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</si>
  <si>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</si>
  <si>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</si>
  <si>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</si>
  <si>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</si>
  <si>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</si>
  <si>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</si>
  <si>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</si>
  <si>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30 Noviembre 2023</t>
  </si>
  <si>
    <t>Fecha de registro: hasta el 01 de Diciembre del 2023</t>
  </si>
  <si>
    <t>Fecha de imputación: hasta el 30 de Noviembre 2023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</si>
  <si>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</si>
  <si>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</si>
  <si>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</si>
  <si>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MARTÍNEZ, Mayor General (SP), P.N.</t>
  </si>
  <si>
    <t>Presidente Consejo Nacional de Drogas</t>
  </si>
  <si>
    <t>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</si>
</sst>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7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"/>
  <sheetViews>
    <sheetView showGridLines="0" tabSelected="1" topLeftCell="A99" zoomScaleNormal="100" workbookViewId="0">
      <selection activeCell="G100" sqref="G100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50" t="s">
        <v>97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R1" s="7"/>
    </row>
    <row r="2" spans="1:29" ht="18.75" x14ac:dyDescent="0.25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 s="12"/>
    </row>
    <row r="3" spans="1:29" ht="18.75" customHeight="1" x14ac:dyDescent="0.25">
      <c r="A3" s="54" t="s">
        <v>106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R3" s="12"/>
    </row>
    <row r="4" spans="1:29" ht="18.75" customHeight="1" x14ac:dyDescent="0.25">
      <c r="A4" s="55" t="s">
        <v>107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R4" s="12"/>
    </row>
    <row r="5" spans="1:29" ht="15.75" x14ac:dyDescent="0.25">
      <c r="A5" s="52" t="s">
        <v>112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12" t="s">
        <v>92</v>
      </c>
    </row>
    <row r="6" spans="1:29" ht="15.75" x14ac:dyDescent="0.25">
      <c r="A6" s="52" t="s">
        <v>95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R6" s="12" t="s">
        <v>91</v>
      </c>
    </row>
    <row r="7" spans="1:29" x14ac:dyDescent="0.25">
      <c r="A7" s="53" t="s">
        <v>36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R7" s="12" t="s">
        <v>93</v>
      </c>
    </row>
    <row r="8" spans="1:29" x14ac:dyDescent="0.25">
      <c r="E8" s="47" t="s">
        <v>110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3">
        <f>+B12+B13+B14+B15+B16</f>
        <v>181008669</v>
      </c>
      <c r="C11" s="3"/>
      <c r="D11" s="14">
        <f>SUM(D12:D16)</f>
        <v>167692550.35000002</v>
      </c>
      <c r="E11" s="14">
        <f t="shared" ref="E11" si="1">SUM(E12:E16)</f>
        <v>12210900.299999999</v>
      </c>
      <c r="F11" s="14">
        <f t="shared" ref="F11:K11" si="2">+F12+F13+F16</f>
        <v>12331095.6</v>
      </c>
      <c r="G11" s="14">
        <f t="shared" si="2"/>
        <v>13061626.720000001</v>
      </c>
      <c r="H11" s="14">
        <f t="shared" si="2"/>
        <v>12891690.85</v>
      </c>
      <c r="I11" s="14">
        <f t="shared" si="2"/>
        <v>12560063.799999999</v>
      </c>
      <c r="J11" s="14">
        <f t="shared" si="2"/>
        <v>21271835.420000002</v>
      </c>
      <c r="K11" s="14">
        <f t="shared" si="2"/>
        <v>12480889.799999999</v>
      </c>
      <c r="L11" s="14">
        <f>+L12+L13+L16</f>
        <v>12495949.529999999</v>
      </c>
      <c r="M11" s="14">
        <f>+M12+M13+M16</f>
        <v>12577087.43</v>
      </c>
      <c r="N11" s="14">
        <f>+N12+N13+N16</f>
        <v>21641640.439999998</v>
      </c>
      <c r="O11" s="14">
        <f>+O12+O13+O16</f>
        <v>24169770.460000001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31">
        <v>123774032</v>
      </c>
      <c r="C12" s="6"/>
      <c r="D12" s="18">
        <f t="shared" ref="D12:D23" si="4">SUM(E12:P12)</f>
        <v>113980079.05000003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28">
        <v>9290306.9499999993</v>
      </c>
      <c r="J12" s="18">
        <v>9503283.4199999999</v>
      </c>
      <c r="K12" s="18">
        <v>9230306.9499999993</v>
      </c>
      <c r="L12" s="18">
        <v>9245275.1199999992</v>
      </c>
      <c r="M12" s="18">
        <v>9308021.9499999993</v>
      </c>
      <c r="N12" s="18">
        <v>9418566.4800000004</v>
      </c>
      <c r="O12" s="18">
        <v>20310779.98</v>
      </c>
      <c r="P12" s="19">
        <v>0</v>
      </c>
    </row>
    <row r="13" spans="1:29" x14ac:dyDescent="0.25">
      <c r="A13" s="6" t="s">
        <v>4</v>
      </c>
      <c r="B13" s="31">
        <v>40217452</v>
      </c>
      <c r="C13" s="6"/>
      <c r="D13" s="18">
        <f t="shared" si="4"/>
        <v>38312969.859999999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28">
        <v>1861905.33</v>
      </c>
      <c r="J13" s="18">
        <v>10359783.08</v>
      </c>
      <c r="K13" s="18">
        <v>1851905.33</v>
      </c>
      <c r="L13" s="18">
        <v>1858505.33</v>
      </c>
      <c r="M13" s="18">
        <v>1858505.33</v>
      </c>
      <c r="N13" s="18">
        <v>10812513.810000001</v>
      </c>
      <c r="O13" s="18">
        <v>2448430.33</v>
      </c>
      <c r="P13" s="19">
        <v>0</v>
      </c>
    </row>
    <row r="14" spans="1:29" ht="30" x14ac:dyDescent="0.25">
      <c r="A14" s="6" t="s">
        <v>37</v>
      </c>
      <c r="B14" s="32">
        <v>0</v>
      </c>
      <c r="C14" s="6"/>
      <c r="D14" s="18">
        <f t="shared" si="4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2">
        <v>0</v>
      </c>
      <c r="C15" s="6"/>
      <c r="D15" s="18">
        <f t="shared" si="4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1">
        <v>17017185</v>
      </c>
      <c r="C16" s="6"/>
      <c r="D16" s="18">
        <f t="shared" si="4"/>
        <v>15399501.439999999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28">
        <v>1407851.52</v>
      </c>
      <c r="J16" s="18">
        <v>1408768.92</v>
      </c>
      <c r="K16" s="18">
        <v>1398677.52</v>
      </c>
      <c r="L16" s="18">
        <v>1392169.08</v>
      </c>
      <c r="M16" s="18">
        <v>1410560.15</v>
      </c>
      <c r="N16" s="18">
        <v>1410560.15</v>
      </c>
      <c r="O16" s="18">
        <v>1410560.15</v>
      </c>
      <c r="P16" s="19">
        <v>0</v>
      </c>
    </row>
    <row r="17" spans="1:17" x14ac:dyDescent="0.25">
      <c r="A17" s="3" t="s">
        <v>7</v>
      </c>
      <c r="B17" s="33">
        <f>+B18+B19+B20+B21+B23+B22+B24+B25+B26</f>
        <v>15970464</v>
      </c>
      <c r="C17" s="3"/>
      <c r="D17" s="14">
        <f>SUM(D18:D26)</f>
        <v>14975950.529999999</v>
      </c>
      <c r="E17" s="14">
        <f>SUM(E18:E26)</f>
        <v>96653.16</v>
      </c>
      <c r="F17" s="14">
        <f>SUM(F18:F26)</f>
        <v>1307869.71</v>
      </c>
      <c r="G17" s="14">
        <f t="shared" ref="G17:P17" si="5">SUM(G18:G26)</f>
        <v>957331.88</v>
      </c>
      <c r="H17" s="14">
        <f t="shared" si="5"/>
        <v>1154918.57</v>
      </c>
      <c r="I17" s="14">
        <f t="shared" si="5"/>
        <v>1100749.05</v>
      </c>
      <c r="J17" s="14">
        <f t="shared" si="5"/>
        <v>1373397.6</v>
      </c>
      <c r="K17" s="14">
        <f t="shared" si="5"/>
        <v>1051605.5</v>
      </c>
      <c r="L17" s="14">
        <f t="shared" si="5"/>
        <v>2194061.9299999997</v>
      </c>
      <c r="M17" s="14">
        <f t="shared" si="5"/>
        <v>764036.37</v>
      </c>
      <c r="N17" s="20">
        <f t="shared" si="5"/>
        <v>2633428.3199999998</v>
      </c>
      <c r="O17" s="14">
        <f t="shared" si="5"/>
        <v>2341898.44</v>
      </c>
      <c r="P17" s="20">
        <f t="shared" si="5"/>
        <v>0</v>
      </c>
    </row>
    <row r="18" spans="1:17" x14ac:dyDescent="0.25">
      <c r="A18" s="6" t="s">
        <v>8</v>
      </c>
      <c r="B18" s="25">
        <v>12403060</v>
      </c>
      <c r="C18" s="6"/>
      <c r="D18" s="18">
        <f t="shared" si="4"/>
        <v>11703292.399999999</v>
      </c>
      <c r="E18" s="18">
        <v>59653.16</v>
      </c>
      <c r="F18" s="18">
        <v>876517.01</v>
      </c>
      <c r="G18" s="18">
        <v>283535.57</v>
      </c>
      <c r="H18" s="18">
        <v>880742.22</v>
      </c>
      <c r="I18" s="28">
        <v>735800.05</v>
      </c>
      <c r="J18" s="18">
        <v>1264397.6000000001</v>
      </c>
      <c r="K18" s="18">
        <v>967047.5</v>
      </c>
      <c r="L18" s="18">
        <v>1937531.93</v>
      </c>
      <c r="M18" s="18">
        <v>452340.85</v>
      </c>
      <c r="N18" s="18">
        <v>2212466.0699999998</v>
      </c>
      <c r="O18" s="18">
        <v>2033260.44</v>
      </c>
      <c r="P18" s="19">
        <v>0</v>
      </c>
    </row>
    <row r="19" spans="1:17" ht="30" x14ac:dyDescent="0.25">
      <c r="A19" s="6" t="s">
        <v>9</v>
      </c>
      <c r="B19" s="18"/>
      <c r="C19" s="6"/>
      <c r="D19" s="18">
        <f t="shared" si="4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8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8">
        <f t="shared" si="4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8">
        <f t="shared" si="4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8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747000</v>
      </c>
      <c r="C22" s="6"/>
      <c r="D22" s="18">
        <f t="shared" si="4"/>
        <v>632000</v>
      </c>
      <c r="E22" s="18">
        <v>22000</v>
      </c>
      <c r="F22" s="19">
        <v>0</v>
      </c>
      <c r="G22" s="18">
        <v>130000</v>
      </c>
      <c r="H22" s="18">
        <v>110000</v>
      </c>
      <c r="I22" s="28">
        <v>90000</v>
      </c>
      <c r="J22" s="18">
        <v>35000</v>
      </c>
      <c r="K22" s="18">
        <v>60000</v>
      </c>
      <c r="L22" s="18">
        <v>25000</v>
      </c>
      <c r="M22" s="18">
        <v>30000</v>
      </c>
      <c r="N22" s="18">
        <v>30000</v>
      </c>
      <c r="O22" s="18">
        <v>100000</v>
      </c>
      <c r="P22" s="19">
        <v>0</v>
      </c>
    </row>
    <row r="23" spans="1:17" x14ac:dyDescent="0.25">
      <c r="A23" s="6" t="s">
        <v>13</v>
      </c>
      <c r="B23" s="25">
        <v>1262620</v>
      </c>
      <c r="C23" s="6"/>
      <c r="D23" s="18">
        <f t="shared" si="4"/>
        <v>1259014.23</v>
      </c>
      <c r="E23" s="19">
        <v>0</v>
      </c>
      <c r="F23" s="18">
        <v>298352.7</v>
      </c>
      <c r="G23" s="18">
        <v>469796.31</v>
      </c>
      <c r="H23" s="18">
        <v>149176.35</v>
      </c>
      <c r="I23" s="28">
        <v>100000</v>
      </c>
      <c r="J23" s="19">
        <v>0</v>
      </c>
      <c r="K23" s="19">
        <v>0</v>
      </c>
      <c r="L23" s="19">
        <v>0</v>
      </c>
      <c r="M23" s="19">
        <v>0</v>
      </c>
      <c r="N23" s="18">
        <v>241688.87</v>
      </c>
      <c r="O23" s="19">
        <v>0</v>
      </c>
      <c r="P23" s="19">
        <v>0</v>
      </c>
    </row>
    <row r="24" spans="1:17" ht="60" x14ac:dyDescent="0.25">
      <c r="A24" s="6" t="s">
        <v>14</v>
      </c>
      <c r="B24" s="25">
        <v>745000</v>
      </c>
      <c r="C24" s="6"/>
      <c r="D24" s="18">
        <f>SUM(E24:P24)</f>
        <v>655176.9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18">
        <v>172530</v>
      </c>
      <c r="M24" s="18">
        <v>137735.51999999999</v>
      </c>
      <c r="N24" s="18">
        <v>149273.38</v>
      </c>
      <c r="O24" s="19">
        <v>90638</v>
      </c>
      <c r="P24" s="19">
        <v>0</v>
      </c>
    </row>
    <row r="25" spans="1:17" ht="45" x14ac:dyDescent="0.25">
      <c r="A25" s="6" t="s">
        <v>15</v>
      </c>
      <c r="B25" s="18">
        <v>708000</v>
      </c>
      <c r="C25" s="6"/>
      <c r="D25" s="18">
        <f t="shared" ref="B25:D74" si="6">SUM(E25:P25)</f>
        <v>649000</v>
      </c>
      <c r="E25" s="19">
        <v>0</v>
      </c>
      <c r="F25" s="18">
        <v>118000</v>
      </c>
      <c r="G25" s="18">
        <v>59000</v>
      </c>
      <c r="H25" s="19">
        <v>0</v>
      </c>
      <c r="I25" s="28">
        <v>118000</v>
      </c>
      <c r="J25" s="18">
        <v>59000</v>
      </c>
      <c r="K25" s="19">
        <v>0</v>
      </c>
      <c r="L25" s="28">
        <v>59000</v>
      </c>
      <c r="M25" s="18">
        <v>118000</v>
      </c>
      <c r="N25" s="19">
        <v>0</v>
      </c>
      <c r="O25" s="19">
        <v>118000</v>
      </c>
      <c r="P25" s="19">
        <v>0</v>
      </c>
    </row>
    <row r="26" spans="1:17" ht="30" x14ac:dyDescent="0.25">
      <c r="A26" s="6" t="s">
        <v>38</v>
      </c>
      <c r="B26" s="31">
        <v>104784</v>
      </c>
      <c r="C26" s="6"/>
      <c r="D26" s="18">
        <v>77467</v>
      </c>
      <c r="E26" s="19">
        <v>0</v>
      </c>
      <c r="F26" s="19">
        <v>0</v>
      </c>
      <c r="G26" s="19">
        <v>0</v>
      </c>
      <c r="H26" s="19">
        <v>0</v>
      </c>
      <c r="I26" s="28">
        <v>41949</v>
      </c>
      <c r="J26" s="18">
        <v>0</v>
      </c>
      <c r="K26" s="18">
        <v>9558</v>
      </c>
      <c r="L26" s="29">
        <v>0</v>
      </c>
      <c r="M26" s="25">
        <v>25960</v>
      </c>
      <c r="N26" s="22">
        <v>0</v>
      </c>
      <c r="O26" s="22">
        <v>0</v>
      </c>
      <c r="P26" s="22">
        <v>0</v>
      </c>
    </row>
    <row r="27" spans="1:17" x14ac:dyDescent="0.25">
      <c r="A27" s="3" t="s">
        <v>16</v>
      </c>
      <c r="B27" s="33">
        <f>+B28+B29+B30+B31+B32+B33+B34+B35+B36</f>
        <v>4857899</v>
      </c>
      <c r="C27" s="3"/>
      <c r="D27" s="40">
        <f>SUM(D28:D36)</f>
        <v>4254759.07</v>
      </c>
      <c r="E27" s="40">
        <f>SUM(E28:E36)</f>
        <v>0</v>
      </c>
      <c r="F27" s="40">
        <f t="shared" ref="F27:P27" si="7">SUM(F28:F36)</f>
        <v>0</v>
      </c>
      <c r="G27" s="40">
        <f t="shared" si="7"/>
        <v>1053000</v>
      </c>
      <c r="H27" s="40">
        <f t="shared" si="7"/>
        <v>0</v>
      </c>
      <c r="I27" s="40">
        <f t="shared" si="7"/>
        <v>9381</v>
      </c>
      <c r="J27" s="40">
        <f t="shared" si="7"/>
        <v>1103002.78</v>
      </c>
      <c r="K27" s="40">
        <f t="shared" si="7"/>
        <v>192704</v>
      </c>
      <c r="L27" s="40">
        <f t="shared" si="7"/>
        <v>788882</v>
      </c>
      <c r="M27" s="40">
        <f t="shared" si="7"/>
        <v>353360</v>
      </c>
      <c r="N27" s="40">
        <f t="shared" si="7"/>
        <v>351000</v>
      </c>
      <c r="O27" s="40">
        <f t="shared" si="7"/>
        <v>403429.29</v>
      </c>
      <c r="P27" s="40">
        <f t="shared" si="7"/>
        <v>0</v>
      </c>
    </row>
    <row r="28" spans="1:17" ht="30" x14ac:dyDescent="0.25">
      <c r="A28" s="6" t="s">
        <v>17</v>
      </c>
      <c r="B28" s="31">
        <v>239814</v>
      </c>
      <c r="C28" s="6"/>
      <c r="D28" s="18">
        <f t="shared" ref="D28:D35" si="8">SUM(E28:P28)</f>
        <v>164447.78</v>
      </c>
      <c r="E28" s="19">
        <v>0</v>
      </c>
      <c r="F28" s="19">
        <v>0</v>
      </c>
      <c r="G28" s="19">
        <v>0</v>
      </c>
      <c r="H28" s="28">
        <v>0</v>
      </c>
      <c r="I28" s="28">
        <v>9381</v>
      </c>
      <c r="J28" s="25">
        <v>50002.78</v>
      </c>
      <c r="K28" s="25">
        <v>102704</v>
      </c>
      <c r="L28" s="22">
        <v>0</v>
      </c>
      <c r="M28" s="22">
        <v>2360</v>
      </c>
      <c r="N28" s="22">
        <v>0</v>
      </c>
      <c r="O28" s="22">
        <v>0</v>
      </c>
      <c r="P28" s="22">
        <v>0</v>
      </c>
      <c r="Q28" s="19"/>
    </row>
    <row r="29" spans="1:17" x14ac:dyDescent="0.25">
      <c r="A29" s="6" t="s">
        <v>18</v>
      </c>
      <c r="B29" s="18">
        <v>201335</v>
      </c>
      <c r="C29" s="6"/>
      <c r="D29" s="18">
        <f t="shared" si="8"/>
        <v>52429.29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8">
        <v>52429.29</v>
      </c>
      <c r="P29" s="19">
        <v>0</v>
      </c>
      <c r="Q29" s="19"/>
    </row>
    <row r="30" spans="1:17" ht="30" x14ac:dyDescent="0.25">
      <c r="A30" s="6" t="s">
        <v>19</v>
      </c>
      <c r="B30" s="19">
        <f>SUM(C30:N30)</f>
        <v>0</v>
      </c>
      <c r="C30" s="6"/>
      <c r="D30" s="18">
        <f t="shared" si="8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4">
        <v>0</v>
      </c>
      <c r="C31" s="6"/>
      <c r="D31" s="18">
        <f t="shared" si="8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8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6"/>
        <v>0</v>
      </c>
      <c r="C32" s="6"/>
      <c r="D32" s="18">
        <f t="shared" si="8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6"/>
        <v>0</v>
      </c>
      <c r="C33" s="6"/>
      <c r="D33" s="18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8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1">
        <v>4212000</v>
      </c>
      <c r="C34" s="6"/>
      <c r="D34" s="18">
        <f t="shared" si="8"/>
        <v>3861000</v>
      </c>
      <c r="E34" s="19">
        <v>0</v>
      </c>
      <c r="F34" s="18">
        <v>0</v>
      </c>
      <c r="G34" s="18">
        <v>1053000</v>
      </c>
      <c r="H34" s="19">
        <v>0</v>
      </c>
      <c r="I34" s="19">
        <v>0</v>
      </c>
      <c r="J34" s="18">
        <v>1053000</v>
      </c>
      <c r="K34" s="18">
        <v>90000</v>
      </c>
      <c r="L34" s="18">
        <v>612000</v>
      </c>
      <c r="M34" s="18">
        <v>351000</v>
      </c>
      <c r="N34" s="18">
        <v>351000</v>
      </c>
      <c r="O34" s="18">
        <v>351000</v>
      </c>
      <c r="P34" s="19">
        <v>0</v>
      </c>
      <c r="Q34" s="19"/>
    </row>
    <row r="35" spans="1:17" ht="45" x14ac:dyDescent="0.25">
      <c r="A35" s="6" t="s">
        <v>39</v>
      </c>
      <c r="B35" s="34">
        <v>0</v>
      </c>
      <c r="C35" s="6"/>
      <c r="D35" s="18">
        <f t="shared" si="8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8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8">
        <v>204750</v>
      </c>
      <c r="C36" s="6"/>
      <c r="D36" s="18">
        <v>176882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28">
        <v>176882</v>
      </c>
      <c r="M36" s="19"/>
      <c r="N36" s="19"/>
      <c r="O36" s="18"/>
      <c r="P36" s="18"/>
      <c r="Q36" s="19"/>
    </row>
    <row r="37" spans="1:17" x14ac:dyDescent="0.25">
      <c r="A37" s="3" t="s">
        <v>25</v>
      </c>
      <c r="B37" s="35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9">SUM(F38:F44)</f>
        <v>0</v>
      </c>
      <c r="G37" s="20">
        <f t="shared" si="9"/>
        <v>0</v>
      </c>
      <c r="H37" s="20">
        <v>0</v>
      </c>
      <c r="I37" s="20">
        <v>0</v>
      </c>
      <c r="J37" s="20">
        <f t="shared" si="9"/>
        <v>0</v>
      </c>
      <c r="K37" s="20">
        <f t="shared" si="9"/>
        <v>0</v>
      </c>
      <c r="L37" s="20">
        <f t="shared" ref="L37" si="10">SUM(L38:L44)</f>
        <v>0</v>
      </c>
      <c r="M37" s="20">
        <f t="shared" ref="M37" si="11">SUM(M38:M44)</f>
        <v>0</v>
      </c>
      <c r="N37" s="20">
        <f t="shared" ref="N37" si="12">SUM(N38:N44)</f>
        <v>0</v>
      </c>
      <c r="O37" s="20">
        <f t="shared" ref="O37" si="13">SUM(O38:O44)</f>
        <v>0</v>
      </c>
      <c r="P37" s="20">
        <f t="shared" ref="P37" si="14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6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5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20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9">
        <f>+B54+B55+B56+B57+B58+B59+B60+B61+B62</f>
        <v>90000</v>
      </c>
      <c r="C53" s="3"/>
      <c r="D53" s="14">
        <f>SUM(D54:D62)</f>
        <v>73706.080000000002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0</v>
      </c>
      <c r="I53" s="20">
        <f t="shared" si="26"/>
        <v>0</v>
      </c>
      <c r="J53" s="20">
        <f t="shared" si="26"/>
        <v>0</v>
      </c>
      <c r="K53" s="20">
        <f t="shared" si="26"/>
        <v>0</v>
      </c>
      <c r="L53" s="20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73706.080000000002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27">
        <v>90000</v>
      </c>
      <c r="C54" s="6"/>
      <c r="D54" s="19">
        <v>73706.080000000002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8">
        <v>73706.080000000002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5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20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5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20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5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20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6">
        <f>+B11+B17+B27+B37+B45+B63+B53+B68+B71</f>
        <v>201927032</v>
      </c>
      <c r="C75" s="8"/>
      <c r="D75" s="23">
        <f t="shared" ref="D75:P75" si="47">SUM(D11+D17+D27+D37+D45+D53+D63+D68+D71)</f>
        <v>186996966.03000003</v>
      </c>
      <c r="E75" s="23">
        <f>SUM(E11+E17+E27+E37+E45+E53+E63+E68+E71)</f>
        <v>12307553.459999999</v>
      </c>
      <c r="F75" s="23">
        <f t="shared" si="47"/>
        <v>13638965.309999999</v>
      </c>
      <c r="G75" s="23">
        <f>SUM(G11+G17+G27+G37+G45+G53+G63+G68+G71)</f>
        <v>15071958.600000001</v>
      </c>
      <c r="H75" s="23">
        <f t="shared" si="47"/>
        <v>14046609.42</v>
      </c>
      <c r="I75" s="23">
        <f t="shared" si="47"/>
        <v>13670193.85</v>
      </c>
      <c r="J75" s="23">
        <f t="shared" si="47"/>
        <v>23748235.800000004</v>
      </c>
      <c r="K75" s="23">
        <f t="shared" si="47"/>
        <v>13725199.299999999</v>
      </c>
      <c r="L75" s="23">
        <f t="shared" si="47"/>
        <v>15478893.459999999</v>
      </c>
      <c r="M75" s="23">
        <f t="shared" si="47"/>
        <v>13694483.799999999</v>
      </c>
      <c r="N75" s="23">
        <f t="shared" si="47"/>
        <v>24699774.839999996</v>
      </c>
      <c r="O75" s="23">
        <f t="shared" si="47"/>
        <v>26915098.190000001</v>
      </c>
      <c r="P75" s="23">
        <f t="shared" si="47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5">
        <f>+B79+B80</f>
        <v>0</v>
      </c>
      <c r="C78" s="3"/>
      <c r="D78" s="20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20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5">
        <f>+B82+B83</f>
        <v>0</v>
      </c>
      <c r="C81" s="3"/>
      <c r="D81" s="20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20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5">
        <f>+B85</f>
        <v>0</v>
      </c>
      <c r="C84" s="3"/>
      <c r="D84" s="20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20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7">
        <f>+B84+B81+B78</f>
        <v>0</v>
      </c>
      <c r="C86" s="30"/>
      <c r="D86" s="20">
        <f t="shared" si="49"/>
        <v>0</v>
      </c>
      <c r="E86" s="20">
        <f t="shared" ref="E86" si="75">SUM(F86:Q86)</f>
        <v>0</v>
      </c>
      <c r="F86" s="20">
        <f t="shared" ref="F86" si="76">SUM(G86:R86)</f>
        <v>0</v>
      </c>
      <c r="G86" s="20">
        <f t="shared" ref="G86" si="77">SUM(H86:S86)</f>
        <v>0</v>
      </c>
      <c r="H86" s="20">
        <f t="shared" ref="H86" si="78">SUM(I86:T86)</f>
        <v>0</v>
      </c>
      <c r="I86" s="20">
        <f t="shared" ref="I86" si="79">SUM(J86:U86)</f>
        <v>0</v>
      </c>
      <c r="J86" s="20">
        <f t="shared" ref="J86" si="80">SUM(K86:V86)</f>
        <v>0</v>
      </c>
      <c r="K86" s="20">
        <f t="shared" ref="K86" si="81">SUM(L86:W86)</f>
        <v>0</v>
      </c>
      <c r="L86" s="20">
        <f t="shared" ref="L86" si="82">SUM(M86:X86)</f>
        <v>0</v>
      </c>
      <c r="M86" s="20">
        <f t="shared" ref="M86" si="83">SUM(N86:Y86)</f>
        <v>0</v>
      </c>
      <c r="N86" s="20">
        <f t="shared" ref="N86" si="84">SUM(O86:Z86)</f>
        <v>0</v>
      </c>
      <c r="O86" s="20">
        <f t="shared" ref="O86" si="85">SUM(P86:AA86)</f>
        <v>0</v>
      </c>
      <c r="P86" s="20">
        <f t="shared" ref="P86" si="86">SUM(Q86:AB86)</f>
        <v>0</v>
      </c>
    </row>
    <row r="87" spans="1:16" x14ac:dyDescent="0.25">
      <c r="D87" t="s">
        <v>104</v>
      </c>
    </row>
    <row r="88" spans="1:16" ht="31.5" x14ac:dyDescent="0.25">
      <c r="A88" s="9" t="s">
        <v>78</v>
      </c>
      <c r="B88" s="38">
        <f>+B86+B75</f>
        <v>201927032</v>
      </c>
      <c r="C88" s="9"/>
      <c r="D88" s="24">
        <f>+D75</f>
        <v>186996966.03000003</v>
      </c>
      <c r="E88" s="24">
        <f t="shared" ref="E88:P88" si="87">SUM(E75+E86)</f>
        <v>12307553.459999999</v>
      </c>
      <c r="F88" s="24">
        <f>SUM(F75+F86)</f>
        <v>13638965.309999999</v>
      </c>
      <c r="G88" s="24">
        <f t="shared" si="87"/>
        <v>15071958.600000001</v>
      </c>
      <c r="H88" s="24">
        <f t="shared" si="87"/>
        <v>14046609.42</v>
      </c>
      <c r="I88" s="24">
        <f t="shared" si="87"/>
        <v>13670193.85</v>
      </c>
      <c r="J88" s="24">
        <f t="shared" si="87"/>
        <v>23748235.800000004</v>
      </c>
      <c r="K88" s="24">
        <f t="shared" si="87"/>
        <v>13725199.299999999</v>
      </c>
      <c r="L88" s="24">
        <f t="shared" si="87"/>
        <v>15478893.459999999</v>
      </c>
      <c r="M88" s="24">
        <f t="shared" si="87"/>
        <v>13694483.799999999</v>
      </c>
      <c r="N88" s="24">
        <f t="shared" si="87"/>
        <v>24699774.839999996</v>
      </c>
      <c r="O88" s="24">
        <f t="shared" si="87"/>
        <v>26915098.190000001</v>
      </c>
      <c r="P88" s="24">
        <f t="shared" si="87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41" t="s">
        <v>116</v>
      </c>
      <c r="B94" s="41"/>
      <c r="C94" s="41"/>
    </row>
    <row r="95" spans="1:16" x14ac:dyDescent="0.25">
      <c r="A95" s="41" t="s">
        <v>117</v>
      </c>
      <c r="B95" s="41"/>
      <c r="C95" s="41"/>
    </row>
    <row r="96" spans="1:16" ht="48" customHeight="1" x14ac:dyDescent="0.25">
      <c r="A96" s="46" t="s">
        <v>118</v>
      </c>
      <c r="B96" s="46"/>
      <c r="C96" s="46"/>
      <c r="D96" s="46"/>
      <c r="E96" s="46"/>
      <c r="F96" s="46"/>
      <c r="G96" s="46"/>
      <c r="H96" s="46"/>
    </row>
    <row r="97" spans="1:7" x14ac:dyDescent="0.25">
      <c r="A97" s="44"/>
      <c r="B97" s="44"/>
      <c r="C97" s="44"/>
    </row>
    <row r="98" spans="1:7" x14ac:dyDescent="0.25">
      <c r="A98" s="44"/>
      <c r="B98" s="44"/>
      <c r="C98" s="44"/>
    </row>
    <row r="100" spans="1:7" x14ac:dyDescent="0.25">
      <c r="A100" s="42" t="s">
        <v>99</v>
      </c>
      <c r="B100" s="42"/>
      <c r="C100" s="42"/>
      <c r="D100" s="42" t="s">
        <v>104</v>
      </c>
      <c r="G100" s="42" t="s">
        <v>121</v>
      </c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1"/>
      <c r="B102" s="21"/>
      <c r="C102" s="21"/>
      <c r="D102" s="21"/>
      <c r="G102" s="21"/>
    </row>
    <row r="103" spans="1:7" x14ac:dyDescent="0.25">
      <c r="A103" s="21"/>
      <c r="B103" s="21"/>
      <c r="C103" s="21"/>
      <c r="D103" s="21"/>
      <c r="G103" s="21"/>
    </row>
    <row r="104" spans="1:7" x14ac:dyDescent="0.25">
      <c r="A104" s="43" t="s">
        <v>100</v>
      </c>
      <c r="B104" s="43"/>
      <c r="C104" s="43"/>
      <c r="D104" s="43"/>
      <c r="G104" s="43" t="s">
        <v>105</v>
      </c>
    </row>
    <row r="105" spans="1:7" x14ac:dyDescent="0.25">
      <c r="A105" s="42" t="s">
        <v>101</v>
      </c>
      <c r="B105" s="42"/>
      <c r="C105" s="42"/>
      <c r="D105" s="42"/>
      <c r="G105" s="42" t="s">
        <v>102</v>
      </c>
    </row>
    <row r="106" spans="1:7" x14ac:dyDescent="0.25">
      <c r="D106" t="s">
        <v>103</v>
      </c>
      <c r="G106" s="21"/>
    </row>
    <row r="108" spans="1:7" x14ac:dyDescent="0.25">
      <c r="C108" s="45" t="s">
        <v>119</v>
      </c>
    </row>
    <row r="109" spans="1:7" x14ac:dyDescent="0.25">
      <c r="D109" t="s">
        <v>120</v>
      </c>
    </row>
  </sheetData>
  <mergeCells count="9">
    <mergeCell ref="A96:H96"/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Nov 2023</vt:lpstr>
      <vt:lpstr>'Plantilla Ejecución Nov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2023-12-12T11:19:59Z</cp:lastPrinted>
  <dcterms:created xsi:type="dcterms:W3CDTF">2018-04-17T18:57:16Z</dcterms:created>
  <dcterms:modified xsi:type="dcterms:W3CDTF">2023-12-12T11:41:39Z</dcterms:modified>
</cp:coreProperties>
</file>