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ENCCONTA\Desktop\2023\03 MARZO 2023 WEB\"/>
    </mc:Choice>
  </mc:AlternateContent>
  <xr:revisionPtr revIDLastSave="0" documentId="13_ncr:1_{4A4E2209-B6F8-4311-A185-F04F55CCE591}" xr6:coauthVersionLast="47" xr6:coauthVersionMax="47" xr10:uidLastSave="{00000000-0000-0000-0000-000000000000}"/>
  <bookViews>
    <workbookView xWindow="-120" yWindow="-120" windowWidth="21840" windowHeight="13140" tabRatio="458" xr2:uid="{00000000-000D-0000-FFFF-FFFF00000000}"/>
  </bookViews>
  <sheets>
    <sheet name="Plantilla Ejecución MARZO 202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G75" i="3"/>
  <c r="G88" i="3"/>
  <c r="F11" i="3"/>
  <c r="D18" i="3"/>
  <c r="B36" i="3" l="1"/>
  <c r="B33" i="3"/>
  <c r="B32" i="3"/>
  <c r="B30" i="3"/>
  <c r="B29" i="3"/>
  <c r="G17" i="3"/>
  <c r="H17" i="3"/>
  <c r="H11" i="3" s="1"/>
  <c r="I17" i="3"/>
  <c r="I11" i="3" s="1"/>
  <c r="J17" i="3"/>
  <c r="J11" i="3" s="1"/>
  <c r="K17" i="3"/>
  <c r="L17" i="3"/>
  <c r="L11" i="3" s="1"/>
  <c r="M17" i="3"/>
  <c r="M11" i="3" s="1"/>
  <c r="N17" i="3"/>
  <c r="N11" i="3" s="1"/>
  <c r="O17" i="3"/>
  <c r="O11" i="3" s="1"/>
  <c r="P17" i="3"/>
  <c r="P11" i="3" s="1"/>
  <c r="F17" i="3"/>
  <c r="K11" i="3"/>
  <c r="G27" i="3"/>
  <c r="H27" i="3"/>
  <c r="I27" i="3"/>
  <c r="J27" i="3"/>
  <c r="K27" i="3"/>
  <c r="L27" i="3"/>
  <c r="M27" i="3"/>
  <c r="N27" i="3"/>
  <c r="O27" i="3"/>
  <c r="P27" i="3"/>
  <c r="D28" i="3"/>
  <c r="D13" i="3" l="1"/>
  <c r="B78" i="3"/>
  <c r="B84" i="3" l="1"/>
  <c r="B86" i="3" s="1"/>
  <c r="B81" i="3"/>
  <c r="B71" i="3"/>
  <c r="B68" i="3"/>
  <c r="B63" i="3"/>
  <c r="B53" i="3"/>
  <c r="B45" i="3"/>
  <c r="B27" i="3"/>
  <c r="B11" i="3"/>
  <c r="E27" i="3" l="1"/>
  <c r="F27" i="3"/>
  <c r="D36" i="3"/>
  <c r="D34" i="3"/>
  <c r="D27" i="3" s="1"/>
  <c r="D23" i="3"/>
  <c r="D22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35" i="3"/>
  <c r="D33" i="3"/>
  <c r="D32" i="3"/>
  <c r="D31" i="3"/>
  <c r="D30" i="3"/>
  <c r="D29" i="3"/>
  <c r="D53" i="3" l="1"/>
  <c r="D25" i="3"/>
  <c r="B17" i="3" s="1"/>
  <c r="B75" i="3" s="1"/>
  <c r="B88" i="3" s="1"/>
  <c r="D20" i="3"/>
  <c r="D15" i="3"/>
  <c r="D14" i="3"/>
  <c r="D17" i="3" l="1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<sst xmlns="http://schemas.openxmlformats.org/spreadsheetml/2006/main" count="116" uniqueCount="116">
  <si>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</si>
  <si>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</si>
  <si>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</si>
  <si>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</si>
  <si>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</si>
  <si>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</si>
  <si>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</si>
  <si>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</si>
  <si>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</si>
  <si>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</si>
  <si>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</si>
  <si>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</si>
  <si>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</si>
  <si>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</si>
  <si>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</si>
  <si>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</si>
  <si>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</si>
  <si>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</si>
  <si>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</si>
  <si>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</si>
  <si>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</si>
  <si>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</si>
  <si>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</si>
  <si>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</si>
  <si>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</si>
  <si>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</si>
  <si>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</si>
  <si>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</si>
  <si>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</si>
  <si>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</si>
  <si>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</si>
  <si>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</si>
  <si>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</si>
  <si>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</si>
  <si>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</si>
  <si>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</si>
  <si>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</si>
  <si>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</si>
  <si>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</si>
  <si>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</si>
  <si>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</si>
  <si>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</si>
  <si>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</si>
  <si>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</si>
  <si>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</si>
  <si>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</si>
  <si>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</si>
  <si>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</si>
  <si>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</si>
  <si>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</si>
  <si>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</si>
  <si>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</si>
  <si>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</si>
  <si>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</si>
  <si>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</si>
  <si>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</si>
  <si>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</si>
  <si>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</si>
  <si>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</si>
  <si>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</si>
  <si>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</si>
  <si>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</si>
  <si>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</si>
  <si>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</si>
  <si>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</si>
  <si>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</si>
  <si>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</si>
  <si>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</si>
  <si>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</si>
  <si>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</si>
  <si>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</si>
  <si>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</si>
  <si>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</si>
  <si>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</si>
  <si>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</si>
  <si>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</si>
  <si>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</si>
  <si>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</si>
  <si>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</si>
  <si>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</si>
  <si>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</si>
  <si>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</si>
  <si>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</si>
  <si>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</si>
  <si>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</si>
  <si>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</si>
  <si>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</si>
  <si>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</si>
  <si>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</si>
  <si>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</si>
  <si>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</si>
  <si>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</si>
  <si>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</si>
  <si>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</si>
  <si>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</si>
  <si>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</si>
  <si>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</si>
  <si>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</si>
  <si>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</si>
  <si>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</si>
  <si>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</si>
  <si>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</si>
  <si>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</si>
  <si>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</si>
  <si>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</si>
  <si>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</si>
  <si>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</si>
  <si>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</si>
  <si>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</si>
  <si>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</si>
  <si>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</si>
  <si>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</si>
  <si>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2023</t>
  </si>
  <si>
    <t>Fuente: Reportes SIGEF al 31 deMarzo 2023</t>
  </si>
  <si>
    <t>Fecha de registro: hasta el 05 Abril del 2023</t>
  </si>
  <si>
    <t>Fecha de imputación: hasta el 05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</si>
</sst>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165" fontId="8" fillId="0" borderId="0" xfId="0" applyNumberFormat="1" applyFont="1"/>
    <xf numFmtId="4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548157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showGridLines="0" tabSelected="1" topLeftCell="D7" zoomScaleNormal="100" workbookViewId="0">
      <selection activeCell="Q88" sqref="Q88"/>
    </sheetView>
  </sheetViews>
  <sheetFormatPr baseColWidth="10" defaultColWidth="9.140625" defaultRowHeight="15" x14ac:dyDescent="0.25"/>
  <cols>
    <col min="1" max="1" width="36.5703125" customWidth="1"/>
    <col min="2" max="2" width="16.85546875" customWidth="1"/>
    <col min="3" max="3" width="8" customWidth="1"/>
    <col min="4" max="4" width="15" customWidth="1"/>
    <col min="5" max="5" width="17.5703125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2.140625" customWidth="1"/>
    <col min="12" max="12" width="13.5703125" bestFit="1" customWidth="1"/>
    <col min="13" max="13" width="14.28515625" customWidth="1"/>
    <col min="14" max="14" width="13" customWidth="1"/>
    <col min="15" max="15" width="12.42578125" customWidth="1"/>
    <col min="16" max="16" width="12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5" t="s">
        <v>97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R1" s="7"/>
    </row>
    <row r="2" spans="1:29" ht="18.75" x14ac:dyDescent="0.25">
      <c r="A2" s="46" t="s">
        <v>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R2" s="12"/>
    </row>
    <row r="3" spans="1:29" ht="18.75" customHeight="1" x14ac:dyDescent="0.25">
      <c r="A3" s="49" t="s">
        <v>106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R3" s="12"/>
    </row>
    <row r="4" spans="1:29" ht="18.75" customHeight="1" x14ac:dyDescent="0.25">
      <c r="A4" s="50" t="s">
        <v>107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R4" s="12"/>
    </row>
    <row r="5" spans="1:29" ht="15.75" x14ac:dyDescent="0.25">
      <c r="A5" s="47" t="s">
        <v>112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12" t="s">
        <v>92</v>
      </c>
    </row>
    <row r="6" spans="1:29" ht="15.75" x14ac:dyDescent="0.25">
      <c r="A6" s="47" t="s">
        <v>95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R6" s="12" t="s">
        <v>91</v>
      </c>
    </row>
    <row r="7" spans="1:29" x14ac:dyDescent="0.25">
      <c r="A7" s="48" t="s">
        <v>36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R7" s="12" t="s">
        <v>93</v>
      </c>
    </row>
    <row r="8" spans="1:29" x14ac:dyDescent="0.25">
      <c r="E8" s="42" t="s">
        <v>110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7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5">
        <f>+B12+B13+B14+B15+B16</f>
        <v>175430779</v>
      </c>
      <c r="C11" s="3"/>
      <c r="D11" s="14">
        <f>SUM(D12:D16)</f>
        <v>37603622.620000005</v>
      </c>
      <c r="E11" s="14">
        <f t="shared" ref="E11" si="1">SUM(E12:E16)</f>
        <v>12210900.299999999</v>
      </c>
      <c r="F11" s="14">
        <f>+F12+F13+F16</f>
        <v>12331095.6</v>
      </c>
      <c r="G11" s="14">
        <f>+G12+G13+G16</f>
        <v>13061626.720000001</v>
      </c>
      <c r="H11" s="20">
        <f t="shared" ref="H11:P11" si="2">SUM(H12:H20)</f>
        <v>0</v>
      </c>
      <c r="I11" s="20">
        <f t="shared" si="2"/>
        <v>0</v>
      </c>
      <c r="J11" s="20">
        <f t="shared" si="2"/>
        <v>0</v>
      </c>
      <c r="K11" s="20">
        <f t="shared" si="2"/>
        <v>0</v>
      </c>
      <c r="L11" s="20">
        <f t="shared" si="2"/>
        <v>0</v>
      </c>
      <c r="M11" s="20">
        <f t="shared" si="2"/>
        <v>0</v>
      </c>
      <c r="N11" s="20">
        <f t="shared" si="2"/>
        <v>0</v>
      </c>
      <c r="O11" s="20">
        <f t="shared" si="2"/>
        <v>0</v>
      </c>
      <c r="P11" s="20">
        <f t="shared" si="2"/>
        <v>0</v>
      </c>
      <c r="T11" s="16"/>
    </row>
    <row r="12" spans="1:29" x14ac:dyDescent="0.25">
      <c r="A12" s="6" t="s">
        <v>3</v>
      </c>
      <c r="B12" s="33">
        <v>124943329</v>
      </c>
      <c r="C12" s="6"/>
      <c r="D12" s="29">
        <v>28041931.609999999</v>
      </c>
      <c r="E12" s="18">
        <v>9057559.9499999993</v>
      </c>
      <c r="F12" s="18">
        <v>9179209.9499999993</v>
      </c>
      <c r="G12" s="18">
        <v>9805161.7100000009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</row>
    <row r="13" spans="1:29" x14ac:dyDescent="0.25">
      <c r="A13" s="6" t="s">
        <v>4</v>
      </c>
      <c r="B13" s="33">
        <v>33481274</v>
      </c>
      <c r="C13" s="6"/>
      <c r="D13" s="29">
        <f>SUM(E13:P13)</f>
        <v>5403515.9900000002</v>
      </c>
      <c r="E13" s="18">
        <v>1782805.33</v>
      </c>
      <c r="F13" s="18">
        <v>1762805.33</v>
      </c>
      <c r="G13" s="18">
        <v>1857905.33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</row>
    <row r="14" spans="1:29" ht="30" x14ac:dyDescent="0.25">
      <c r="A14" s="6" t="s">
        <v>37</v>
      </c>
      <c r="B14" s="34">
        <v>0</v>
      </c>
      <c r="C14" s="6"/>
      <c r="D14" s="19">
        <f t="shared" ref="D14:D23" si="3">SUM(E14:P14)</f>
        <v>0</v>
      </c>
      <c r="E14" s="19">
        <v>0</v>
      </c>
      <c r="F14" s="19">
        <v>0</v>
      </c>
      <c r="G14" s="18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4">
        <v>0</v>
      </c>
      <c r="C15" s="6"/>
      <c r="D15" s="19">
        <f t="shared" si="3"/>
        <v>0</v>
      </c>
      <c r="E15" s="19">
        <v>0</v>
      </c>
      <c r="F15" s="19">
        <v>0</v>
      </c>
      <c r="G15" s="18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3">
        <v>17006176</v>
      </c>
      <c r="C16" s="6"/>
      <c r="D16" s="18">
        <v>4158175.02</v>
      </c>
      <c r="E16" s="18">
        <v>1370535.02</v>
      </c>
      <c r="F16" s="18">
        <v>1389080.32</v>
      </c>
      <c r="G16" s="18">
        <v>1398559.68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</row>
    <row r="17" spans="1:17" x14ac:dyDescent="0.25">
      <c r="A17" s="3" t="s">
        <v>7</v>
      </c>
      <c r="B17" s="35">
        <f>+B18+B19+B20+B21+B23+B22+B24+B25+B26</f>
        <v>11341569</v>
      </c>
      <c r="C17" s="3"/>
      <c r="D17" s="14">
        <f>SUM(D18:D26)</f>
        <v>2361854.75</v>
      </c>
      <c r="E17" s="14">
        <f>SUM(E18:E26)</f>
        <v>96653.16</v>
      </c>
      <c r="F17" s="14">
        <f>SUM(F18:F26)</f>
        <v>1307869.71</v>
      </c>
      <c r="G17" s="14">
        <f t="shared" ref="G17:P17" si="4">SUM(G18:G26)</f>
        <v>957331.88</v>
      </c>
      <c r="H17" s="20">
        <f t="shared" si="4"/>
        <v>0</v>
      </c>
      <c r="I17" s="20">
        <f t="shared" si="4"/>
        <v>0</v>
      </c>
      <c r="J17" s="20">
        <f t="shared" si="4"/>
        <v>0</v>
      </c>
      <c r="K17" s="20">
        <f t="shared" si="4"/>
        <v>0</v>
      </c>
      <c r="L17" s="20">
        <f t="shared" si="4"/>
        <v>0</v>
      </c>
      <c r="M17" s="20">
        <f t="shared" si="4"/>
        <v>0</v>
      </c>
      <c r="N17" s="20">
        <f t="shared" si="4"/>
        <v>0</v>
      </c>
      <c r="O17" s="20">
        <f t="shared" si="4"/>
        <v>0</v>
      </c>
      <c r="P17" s="20">
        <f t="shared" si="4"/>
        <v>0</v>
      </c>
    </row>
    <row r="18" spans="1:17" x14ac:dyDescent="0.25">
      <c r="A18" s="6" t="s">
        <v>8</v>
      </c>
      <c r="B18" s="26">
        <v>9278785</v>
      </c>
      <c r="C18" s="6"/>
      <c r="D18" s="18">
        <f t="shared" si="3"/>
        <v>1219705.74</v>
      </c>
      <c r="E18" s="18">
        <v>59653.16</v>
      </c>
      <c r="F18" s="18">
        <v>876517.01</v>
      </c>
      <c r="G18" s="18">
        <v>283535.57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</row>
    <row r="19" spans="1:17" ht="30" x14ac:dyDescent="0.25">
      <c r="A19" s="6" t="s">
        <v>9</v>
      </c>
      <c r="B19" s="18">
        <v>300000</v>
      </c>
      <c r="C19" s="6"/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30"/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9">
        <f t="shared" si="3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30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9"/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0">
        <v>0</v>
      </c>
      <c r="M21" s="19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26">
        <v>732000</v>
      </c>
      <c r="C22" s="6"/>
      <c r="D22" s="18">
        <f t="shared" si="3"/>
        <v>152000</v>
      </c>
      <c r="E22" s="18">
        <v>22000</v>
      </c>
      <c r="F22" s="19">
        <v>0</v>
      </c>
      <c r="G22" s="18">
        <v>130000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26">
        <v>741000</v>
      </c>
      <c r="C23" s="6"/>
      <c r="D23" s="18">
        <f t="shared" si="3"/>
        <v>768149.01</v>
      </c>
      <c r="E23" s="19">
        <v>0</v>
      </c>
      <c r="F23" s="18">
        <v>298352.7</v>
      </c>
      <c r="G23" s="18">
        <v>469796.31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7" ht="60" x14ac:dyDescent="0.25">
      <c r="A24" s="6" t="s">
        <v>14</v>
      </c>
      <c r="B24" s="26">
        <v>180000</v>
      </c>
      <c r="C24" s="6"/>
      <c r="D24" s="18">
        <v>45000</v>
      </c>
      <c r="E24" s="18">
        <v>15000</v>
      </c>
      <c r="F24" s="18">
        <v>15000</v>
      </c>
      <c r="G24" s="18">
        <v>15000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19">
        <v>0</v>
      </c>
      <c r="C25" s="6"/>
      <c r="D25" s="18">
        <f t="shared" ref="B25:D74" si="5">SUM(E25:P25)</f>
        <v>177000</v>
      </c>
      <c r="E25" s="19">
        <v>0</v>
      </c>
      <c r="F25" s="18">
        <v>118000</v>
      </c>
      <c r="G25" s="18">
        <v>59000</v>
      </c>
      <c r="H25" s="19">
        <v>0</v>
      </c>
      <c r="I25" s="19">
        <v>0</v>
      </c>
      <c r="J25" s="19">
        <v>0</v>
      </c>
      <c r="K25" s="19">
        <v>0</v>
      </c>
      <c r="L25" s="30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33">
        <v>109784</v>
      </c>
      <c r="C26" s="6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31">
        <v>0</v>
      </c>
      <c r="M26" s="23">
        <v>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35">
        <f>+B28+B29+B30+B31+B32+B33+B34+B35+B36</f>
        <v>4372184</v>
      </c>
      <c r="C27" s="3"/>
      <c r="D27" s="14">
        <f>SUM(D28:D36)</f>
        <v>1053000</v>
      </c>
      <c r="E27" s="20">
        <f>SUM(E28:E36)</f>
        <v>0</v>
      </c>
      <c r="F27" s="20">
        <f t="shared" ref="F27:P27" si="6">SUM(F28:F36)</f>
        <v>0</v>
      </c>
      <c r="G27" s="14">
        <f t="shared" si="6"/>
        <v>1053000</v>
      </c>
      <c r="H27" s="20">
        <f t="shared" si="6"/>
        <v>0</v>
      </c>
      <c r="I27" s="20">
        <f t="shared" si="6"/>
        <v>0</v>
      </c>
      <c r="J27" s="20">
        <f t="shared" si="6"/>
        <v>0</v>
      </c>
      <c r="K27" s="20">
        <f t="shared" si="6"/>
        <v>0</v>
      </c>
      <c r="L27" s="20">
        <f t="shared" si="6"/>
        <v>0</v>
      </c>
      <c r="M27" s="20">
        <f t="shared" si="6"/>
        <v>0</v>
      </c>
      <c r="N27" s="20">
        <f t="shared" si="6"/>
        <v>0</v>
      </c>
      <c r="O27" s="20">
        <f t="shared" si="6"/>
        <v>0</v>
      </c>
      <c r="P27" s="20">
        <f t="shared" si="6"/>
        <v>0</v>
      </c>
    </row>
    <row r="28" spans="1:17" ht="30" x14ac:dyDescent="0.25">
      <c r="A28" s="6" t="s">
        <v>17</v>
      </c>
      <c r="B28" s="33">
        <v>160184</v>
      </c>
      <c r="C28" s="6"/>
      <c r="D28" s="28">
        <f t="shared" si="5"/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19">
        <f t="shared" si="5"/>
        <v>0</v>
      </c>
      <c r="C29" s="6"/>
      <c r="D29" s="28">
        <f t="shared" si="5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19">
        <f t="shared" si="5"/>
        <v>0</v>
      </c>
      <c r="C30" s="6"/>
      <c r="D30" s="28">
        <f t="shared" si="5"/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6">
        <v>0</v>
      </c>
      <c r="C31" s="6"/>
      <c r="D31" s="28">
        <f t="shared" si="5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30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19">
        <f t="shared" si="5"/>
        <v>0</v>
      </c>
      <c r="C32" s="6"/>
      <c r="D32" s="28">
        <f t="shared" si="5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19">
        <f t="shared" si="5"/>
        <v>0</v>
      </c>
      <c r="C33" s="6"/>
      <c r="D33" s="28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30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3">
        <v>4212000</v>
      </c>
      <c r="C34" s="6"/>
      <c r="D34" s="28">
        <f t="shared" si="5"/>
        <v>1053000</v>
      </c>
      <c r="E34" s="19">
        <v>0</v>
      </c>
      <c r="F34" s="19">
        <v>0</v>
      </c>
      <c r="G34" s="18">
        <v>1053000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/>
    </row>
    <row r="35" spans="1:17" ht="45" x14ac:dyDescent="0.25">
      <c r="A35" s="6" t="s">
        <v>39</v>
      </c>
      <c r="B35" s="36">
        <v>0</v>
      </c>
      <c r="C35" s="6"/>
      <c r="D35" s="28">
        <f t="shared" si="5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0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19">
        <f t="shared" si="5"/>
        <v>0</v>
      </c>
      <c r="C36" s="6"/>
      <c r="D36" s="28">
        <f t="shared" si="5"/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8"/>
      <c r="L36" s="30"/>
      <c r="M36" s="19"/>
      <c r="N36" s="19"/>
      <c r="O36" s="18"/>
      <c r="P36" s="18"/>
      <c r="Q36" s="19"/>
    </row>
    <row r="37" spans="1:17" x14ac:dyDescent="0.25">
      <c r="A37" s="3" t="s">
        <v>25</v>
      </c>
      <c r="B37" s="37"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7">SUM(F38:F44)</f>
        <v>0</v>
      </c>
      <c r="G37" s="20">
        <f t="shared" si="7"/>
        <v>0</v>
      </c>
      <c r="H37" s="20">
        <v>0</v>
      </c>
      <c r="I37" s="20">
        <v>0</v>
      </c>
      <c r="J37" s="20">
        <f t="shared" si="7"/>
        <v>0</v>
      </c>
      <c r="K37" s="20">
        <f t="shared" si="7"/>
        <v>0</v>
      </c>
      <c r="L37" s="20">
        <f t="shared" ref="L37" si="8">SUM(L38:L44)</f>
        <v>0</v>
      </c>
      <c r="M37" s="20">
        <f t="shared" ref="M37" si="9">SUM(M38:M44)</f>
        <v>0</v>
      </c>
      <c r="N37" s="20">
        <f t="shared" ref="N37" si="10">SUM(N38:N44)</f>
        <v>0</v>
      </c>
      <c r="O37" s="20">
        <f t="shared" ref="O37" si="11">SUM(O38:O44)</f>
        <v>0</v>
      </c>
      <c r="P37" s="20">
        <f t="shared" ref="P37" si="12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5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5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5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19">
        <v>0</v>
      </c>
      <c r="C41" s="6"/>
      <c r="D41" s="19">
        <f t="shared" si="5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19">
        <v>0</v>
      </c>
      <c r="C42" s="6"/>
      <c r="D42" s="19">
        <f t="shared" si="5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5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5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7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3">SUM(F46:F52)</f>
        <v>0</v>
      </c>
      <c r="G45" s="20">
        <f t="shared" ref="G45" si="14">SUM(G46:G52)</f>
        <v>0</v>
      </c>
      <c r="H45" s="20">
        <f t="shared" ref="H45" si="15">SUM(H46:H52)</f>
        <v>0</v>
      </c>
      <c r="I45" s="20">
        <f t="shared" ref="I45" si="16">SUM(I46:I52)</f>
        <v>0</v>
      </c>
      <c r="J45" s="20">
        <f t="shared" ref="J45" si="17">SUM(J46:J52)</f>
        <v>0</v>
      </c>
      <c r="K45" s="20">
        <f t="shared" ref="K45" si="18">SUM(K46:K52)</f>
        <v>0</v>
      </c>
      <c r="L45" s="20">
        <f t="shared" ref="L45" si="19">SUM(L46:L52)</f>
        <v>0</v>
      </c>
      <c r="M45" s="20">
        <f t="shared" ref="M45" si="20">SUM(M46:M52)</f>
        <v>0</v>
      </c>
      <c r="N45" s="20">
        <f t="shared" ref="N45" si="21">SUM(N46:N52)</f>
        <v>0</v>
      </c>
      <c r="O45" s="20">
        <f t="shared" ref="O45" si="22">SUM(O46:O52)</f>
        <v>0</v>
      </c>
      <c r="P45" s="20">
        <f t="shared" ref="P45" si="23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5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5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5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19">
        <v>0</v>
      </c>
      <c r="C49" s="6"/>
      <c r="D49" s="19">
        <f t="shared" si="5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19">
        <v>0</v>
      </c>
      <c r="C50" s="6"/>
      <c r="D50" s="19">
        <f t="shared" si="5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5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5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41">
        <f>+B54+B55+B56+B57+B58+B59+B60+B61+B62</f>
        <v>500000</v>
      </c>
      <c r="C53" s="3"/>
      <c r="D53" s="14">
        <f>SUM(D54:D62)</f>
        <v>0</v>
      </c>
      <c r="E53" s="20">
        <f>SUM(E54:E62)</f>
        <v>0</v>
      </c>
      <c r="F53" s="20">
        <f t="shared" ref="F53:K53" si="24">SUM(F54:F62)</f>
        <v>0</v>
      </c>
      <c r="G53" s="20">
        <f t="shared" si="24"/>
        <v>0</v>
      </c>
      <c r="H53" s="20">
        <f t="shared" si="24"/>
        <v>0</v>
      </c>
      <c r="I53" s="20">
        <f t="shared" si="24"/>
        <v>0</v>
      </c>
      <c r="J53" s="20">
        <f t="shared" si="24"/>
        <v>0</v>
      </c>
      <c r="K53" s="20">
        <f t="shared" si="24"/>
        <v>0</v>
      </c>
      <c r="L53" s="20">
        <f t="shared" ref="L53" si="25">SUM(L54:L62)</f>
        <v>0</v>
      </c>
      <c r="M53" s="20">
        <f t="shared" ref="M53" si="26">SUM(M54:M62)</f>
        <v>0</v>
      </c>
      <c r="N53" s="20">
        <f t="shared" ref="N53" si="27">SUM(N54:N62)</f>
        <v>0</v>
      </c>
      <c r="O53" s="20">
        <f t="shared" ref="O53" si="28">SUM(O54:O62)</f>
        <v>0</v>
      </c>
      <c r="P53" s="14">
        <f t="shared" ref="P53" si="29">SUM(P54:P62)</f>
        <v>0</v>
      </c>
    </row>
    <row r="54" spans="1:17" x14ac:dyDescent="0.25">
      <c r="A54" s="6" t="s">
        <v>29</v>
      </c>
      <c r="B54" s="29">
        <v>500000</v>
      </c>
      <c r="C54" s="6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8"/>
      <c r="Q54" s="19"/>
    </row>
    <row r="55" spans="1:17" ht="30" x14ac:dyDescent="0.25">
      <c r="A55" s="6" t="s">
        <v>30</v>
      </c>
      <c r="B55" s="19">
        <v>0</v>
      </c>
      <c r="C55" s="6"/>
      <c r="D55" s="18">
        <f t="shared" si="5"/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5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19">
        <v>0</v>
      </c>
      <c r="C57" s="6"/>
      <c r="D57" s="19">
        <f t="shared" si="5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5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5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5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5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5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7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0">SUM(F64:F67)</f>
        <v>0</v>
      </c>
      <c r="G63" s="20">
        <f t="shared" si="30"/>
        <v>0</v>
      </c>
      <c r="H63" s="20">
        <f t="shared" si="30"/>
        <v>0</v>
      </c>
      <c r="I63" s="20">
        <f t="shared" si="30"/>
        <v>0</v>
      </c>
      <c r="J63" s="20">
        <f t="shared" si="30"/>
        <v>0</v>
      </c>
      <c r="K63" s="20">
        <f t="shared" si="30"/>
        <v>0</v>
      </c>
      <c r="L63" s="20">
        <f t="shared" si="30"/>
        <v>0</v>
      </c>
      <c r="M63" s="20">
        <f t="shared" ref="M63" si="31">SUM(M64:M67)</f>
        <v>0</v>
      </c>
      <c r="N63" s="20">
        <f t="shared" ref="N63" si="32">SUM(N64:N67)</f>
        <v>0</v>
      </c>
      <c r="O63" s="20">
        <f t="shared" ref="O63" si="33">SUM(O64:O67)</f>
        <v>0</v>
      </c>
      <c r="P63" s="20">
        <f t="shared" ref="P63" si="34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5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5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5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5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37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5">SUM(F69:F70)</f>
        <v>0</v>
      </c>
      <c r="G68" s="20">
        <f t="shared" si="35"/>
        <v>0</v>
      </c>
      <c r="H68" s="20">
        <f t="shared" si="35"/>
        <v>0</v>
      </c>
      <c r="I68" s="20">
        <f t="shared" si="35"/>
        <v>0</v>
      </c>
      <c r="J68" s="20">
        <f t="shared" si="35"/>
        <v>0</v>
      </c>
      <c r="K68" s="20">
        <f t="shared" si="35"/>
        <v>0</v>
      </c>
      <c r="L68" s="20">
        <f t="shared" si="35"/>
        <v>0</v>
      </c>
      <c r="M68" s="20">
        <f t="shared" ref="M68" si="36">SUM(M69:M70)</f>
        <v>0</v>
      </c>
      <c r="N68" s="20">
        <f t="shared" ref="N68" si="37">SUM(N69:N70)</f>
        <v>0</v>
      </c>
      <c r="O68" s="20">
        <f t="shared" ref="O68" si="38">SUM(O69:O70)</f>
        <v>0</v>
      </c>
      <c r="P68" s="20">
        <f t="shared" ref="P68" si="39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5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19">
        <v>0</v>
      </c>
      <c r="C70" s="6"/>
      <c r="D70" s="19">
        <f t="shared" si="5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7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0">SUM(F72:F74)</f>
        <v>0</v>
      </c>
      <c r="G71" s="20">
        <f t="shared" si="40"/>
        <v>0</v>
      </c>
      <c r="H71" s="20">
        <f t="shared" si="40"/>
        <v>0</v>
      </c>
      <c r="I71" s="20">
        <f t="shared" si="40"/>
        <v>0</v>
      </c>
      <c r="J71" s="20">
        <f t="shared" si="40"/>
        <v>0</v>
      </c>
      <c r="K71" s="20">
        <f t="shared" si="40"/>
        <v>0</v>
      </c>
      <c r="L71" s="20">
        <f t="shared" si="40"/>
        <v>0</v>
      </c>
      <c r="M71" s="20">
        <f t="shared" ref="M71" si="41">SUM(M72:M74)</f>
        <v>0</v>
      </c>
      <c r="N71" s="20">
        <f t="shared" ref="N71" si="42">SUM(N72:N74)</f>
        <v>0</v>
      </c>
      <c r="O71" s="20">
        <f t="shared" ref="O71" si="43">SUM(O72:O74)</f>
        <v>0</v>
      </c>
      <c r="P71" s="20">
        <f t="shared" ref="P71" si="44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5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5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5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38">
        <f>+B11+B17+B27+B37+B45+B63+B53+B68+B71</f>
        <v>191644532</v>
      </c>
      <c r="C75" s="8"/>
      <c r="D75" s="24">
        <f t="shared" ref="D75:P75" si="45">SUM(D11+D17+D27+D37+D45+D53+D63+D68+D71)</f>
        <v>41018477.370000005</v>
      </c>
      <c r="E75" s="24">
        <f>SUM(E11+E17+E27+E37+E45+E53+E63+E68+E71)</f>
        <v>12307553.459999999</v>
      </c>
      <c r="F75" s="24">
        <f t="shared" si="45"/>
        <v>13638965.309999999</v>
      </c>
      <c r="G75" s="24">
        <f>+G27+G17+G11</f>
        <v>15071958.600000001</v>
      </c>
      <c r="H75" s="24">
        <f t="shared" si="45"/>
        <v>0</v>
      </c>
      <c r="I75" s="24">
        <f t="shared" si="45"/>
        <v>0</v>
      </c>
      <c r="J75" s="24">
        <f t="shared" si="45"/>
        <v>0</v>
      </c>
      <c r="K75" s="24">
        <f t="shared" si="45"/>
        <v>0</v>
      </c>
      <c r="L75" s="24">
        <f t="shared" si="45"/>
        <v>0</v>
      </c>
      <c r="M75" s="24">
        <f t="shared" si="45"/>
        <v>0</v>
      </c>
      <c r="N75" s="24">
        <f t="shared" si="45"/>
        <v>0</v>
      </c>
      <c r="O75" s="24">
        <f t="shared" si="45"/>
        <v>0</v>
      </c>
      <c r="P75" s="24">
        <f t="shared" si="45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7">
        <f>+B79+B80</f>
        <v>0</v>
      </c>
      <c r="C78" s="3"/>
      <c r="D78" s="20">
        <f>SUM(E78:P78)</f>
        <v>0</v>
      </c>
      <c r="E78" s="20">
        <f t="shared" ref="E78:P78" si="46">SUM(F78:Q78)</f>
        <v>0</v>
      </c>
      <c r="F78" s="20">
        <f t="shared" si="46"/>
        <v>0</v>
      </c>
      <c r="G78" s="20">
        <f t="shared" si="46"/>
        <v>0</v>
      </c>
      <c r="H78" s="20">
        <f t="shared" si="46"/>
        <v>0</v>
      </c>
      <c r="I78" s="20">
        <f t="shared" si="46"/>
        <v>0</v>
      </c>
      <c r="J78" s="20">
        <f t="shared" si="46"/>
        <v>0</v>
      </c>
      <c r="K78" s="20">
        <f t="shared" si="46"/>
        <v>0</v>
      </c>
      <c r="L78" s="20">
        <f t="shared" si="46"/>
        <v>0</v>
      </c>
      <c r="M78" s="20">
        <f t="shared" si="46"/>
        <v>0</v>
      </c>
      <c r="N78" s="20">
        <f t="shared" si="46"/>
        <v>0</v>
      </c>
      <c r="O78" s="20">
        <f t="shared" si="46"/>
        <v>0</v>
      </c>
      <c r="P78" s="20">
        <f t="shared" si="46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7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7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7">
        <f>+B82+B83</f>
        <v>0</v>
      </c>
      <c r="C81" s="3"/>
      <c r="D81" s="20">
        <f t="shared" si="47"/>
        <v>0</v>
      </c>
      <c r="E81" s="20">
        <f t="shared" ref="E81" si="48">SUM(F81:Q81)</f>
        <v>0</v>
      </c>
      <c r="F81" s="20">
        <f t="shared" ref="F81" si="49">SUM(G81:R81)</f>
        <v>0</v>
      </c>
      <c r="G81" s="20">
        <f t="shared" ref="G81" si="50">SUM(H81:S81)</f>
        <v>0</v>
      </c>
      <c r="H81" s="20">
        <f t="shared" ref="H81" si="51">SUM(I81:T81)</f>
        <v>0</v>
      </c>
      <c r="I81" s="20">
        <f t="shared" ref="I81" si="52">SUM(J81:U81)</f>
        <v>0</v>
      </c>
      <c r="J81" s="20">
        <f t="shared" ref="J81" si="53">SUM(K81:V81)</f>
        <v>0</v>
      </c>
      <c r="K81" s="20">
        <f t="shared" ref="K81" si="54">SUM(L81:W81)</f>
        <v>0</v>
      </c>
      <c r="L81" s="20">
        <f t="shared" ref="L81" si="55">SUM(M81:X81)</f>
        <v>0</v>
      </c>
      <c r="M81" s="20">
        <f t="shared" ref="M81" si="56">SUM(N81:Y81)</f>
        <v>0</v>
      </c>
      <c r="N81" s="20">
        <f t="shared" ref="N81" si="57">SUM(O81:Z81)</f>
        <v>0</v>
      </c>
      <c r="O81" s="20">
        <f t="shared" ref="O81" si="58">SUM(P81:AA81)</f>
        <v>0</v>
      </c>
      <c r="P81" s="20">
        <f t="shared" ref="P81" si="59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7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7">
        <f>+B85</f>
        <v>0</v>
      </c>
      <c r="C84" s="3"/>
      <c r="D84" s="20">
        <f t="shared" ref="D84" si="60">SUM(E84:P84)</f>
        <v>0</v>
      </c>
      <c r="E84" s="20">
        <f t="shared" ref="E84" si="61">SUM(F84:Q84)</f>
        <v>0</v>
      </c>
      <c r="F84" s="20">
        <f t="shared" ref="F84" si="62">SUM(G84:R84)</f>
        <v>0</v>
      </c>
      <c r="G84" s="20">
        <f t="shared" ref="G84" si="63">SUM(H84:S84)</f>
        <v>0</v>
      </c>
      <c r="H84" s="20">
        <f t="shared" ref="H84" si="64">SUM(I84:T84)</f>
        <v>0</v>
      </c>
      <c r="I84" s="20">
        <f t="shared" ref="I84" si="65">SUM(J84:U84)</f>
        <v>0</v>
      </c>
      <c r="J84" s="20">
        <f t="shared" ref="J84" si="66">SUM(K84:V84)</f>
        <v>0</v>
      </c>
      <c r="K84" s="20">
        <f t="shared" ref="K84" si="67">SUM(L84:W84)</f>
        <v>0</v>
      </c>
      <c r="L84" s="20">
        <f t="shared" ref="L84" si="68">SUM(M84:X84)</f>
        <v>0</v>
      </c>
      <c r="M84" s="20">
        <f t="shared" ref="M84" si="69">SUM(N84:Y84)</f>
        <v>0</v>
      </c>
      <c r="N84" s="20">
        <f t="shared" ref="N84" si="70">SUM(O84:Z84)</f>
        <v>0</v>
      </c>
      <c r="O84" s="20">
        <f t="shared" ref="O84" si="71">SUM(P84:AA84)</f>
        <v>0</v>
      </c>
      <c r="P84" s="20">
        <f t="shared" ref="P84" si="72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7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39">
        <f>+B84+B81+B78</f>
        <v>0</v>
      </c>
      <c r="C86" s="32"/>
      <c r="D86" s="20">
        <f t="shared" si="47"/>
        <v>0</v>
      </c>
      <c r="E86" s="20">
        <f t="shared" ref="E86" si="73">SUM(F86:Q86)</f>
        <v>0</v>
      </c>
      <c r="F86" s="20">
        <f t="shared" ref="F86" si="74">SUM(G86:R86)</f>
        <v>0</v>
      </c>
      <c r="G86" s="20">
        <f t="shared" ref="G86" si="75">SUM(H86:S86)</f>
        <v>0</v>
      </c>
      <c r="H86" s="20">
        <f t="shared" ref="H86" si="76">SUM(I86:T86)</f>
        <v>0</v>
      </c>
      <c r="I86" s="20">
        <f t="shared" ref="I86" si="77">SUM(J86:U86)</f>
        <v>0</v>
      </c>
      <c r="J86" s="20">
        <f t="shared" ref="J86" si="78">SUM(K86:V86)</f>
        <v>0</v>
      </c>
      <c r="K86" s="20">
        <f t="shared" ref="K86" si="79">SUM(L86:W86)</f>
        <v>0</v>
      </c>
      <c r="L86" s="20">
        <f t="shared" ref="L86" si="80">SUM(M86:X86)</f>
        <v>0</v>
      </c>
      <c r="M86" s="20">
        <f t="shared" ref="M86" si="81">SUM(N86:Y86)</f>
        <v>0</v>
      </c>
      <c r="N86" s="20">
        <f t="shared" ref="N86" si="82">SUM(O86:Z86)</f>
        <v>0</v>
      </c>
      <c r="O86" s="20">
        <f t="shared" ref="O86" si="83">SUM(P86:AA86)</f>
        <v>0</v>
      </c>
      <c r="P86" s="20">
        <f t="shared" ref="P86" si="84">SUM(Q86:AB86)</f>
        <v>0</v>
      </c>
    </row>
    <row r="88" spans="1:16" ht="31.5" x14ac:dyDescent="0.25">
      <c r="A88" s="9" t="s">
        <v>78</v>
      </c>
      <c r="B88" s="40">
        <f>+B86+B75</f>
        <v>191644532</v>
      </c>
      <c r="C88" s="9"/>
      <c r="D88" s="25">
        <f>+D75</f>
        <v>41018477.370000005</v>
      </c>
      <c r="E88" s="25">
        <f t="shared" ref="E88:P88" si="85">SUM(E75+E86)</f>
        <v>12307553.459999999</v>
      </c>
      <c r="F88" s="25">
        <f>SUM(F75+F86)</f>
        <v>13638965.309999999</v>
      </c>
      <c r="G88" s="25">
        <f>+G75</f>
        <v>15071958.600000001</v>
      </c>
      <c r="H88" s="25">
        <f t="shared" si="85"/>
        <v>0</v>
      </c>
      <c r="I88" s="25">
        <f t="shared" si="85"/>
        <v>0</v>
      </c>
      <c r="J88" s="25">
        <f t="shared" si="85"/>
        <v>0</v>
      </c>
      <c r="K88" s="25">
        <f t="shared" si="85"/>
        <v>0</v>
      </c>
      <c r="L88" s="25">
        <f t="shared" si="85"/>
        <v>0</v>
      </c>
      <c r="M88" s="25">
        <f t="shared" si="85"/>
        <v>0</v>
      </c>
      <c r="N88" s="25">
        <f t="shared" si="85"/>
        <v>0</v>
      </c>
      <c r="O88" s="25">
        <f t="shared" si="85"/>
        <v>0</v>
      </c>
      <c r="P88" s="25">
        <f t="shared" si="85"/>
        <v>0</v>
      </c>
    </row>
    <row r="89" spans="1:16" x14ac:dyDescent="0.25">
      <c r="A89" t="s">
        <v>113</v>
      </c>
    </row>
    <row r="90" spans="1:16" x14ac:dyDescent="0.25">
      <c r="A90" t="s">
        <v>114</v>
      </c>
    </row>
    <row r="91" spans="1:16" x14ac:dyDescent="0.25">
      <c r="A91" t="s">
        <v>115</v>
      </c>
    </row>
    <row r="94" spans="1:16" x14ac:dyDescent="0.25">
      <c r="A94" s="21" t="s">
        <v>99</v>
      </c>
      <c r="B94" s="21"/>
      <c r="C94" s="21"/>
      <c r="D94" s="21" t="s">
        <v>104</v>
      </c>
      <c r="G94" s="21" t="s">
        <v>103</v>
      </c>
    </row>
    <row r="95" spans="1:16" x14ac:dyDescent="0.25">
      <c r="A95" s="21"/>
      <c r="B95" s="21"/>
      <c r="C95" s="21"/>
      <c r="D95" s="21"/>
      <c r="G95" s="21"/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1"/>
      <c r="B97" s="21"/>
      <c r="C97" s="21"/>
      <c r="D97" s="21"/>
      <c r="G97" s="21"/>
    </row>
    <row r="98" spans="1:7" x14ac:dyDescent="0.25">
      <c r="A98" s="22" t="s">
        <v>100</v>
      </c>
      <c r="B98" s="22"/>
      <c r="C98" s="22"/>
      <c r="D98" s="22"/>
      <c r="G98" s="22" t="s">
        <v>105</v>
      </c>
    </row>
    <row r="99" spans="1:7" x14ac:dyDescent="0.25">
      <c r="A99" s="21" t="s">
        <v>101</v>
      </c>
      <c r="B99" s="21"/>
      <c r="C99" s="21"/>
      <c r="D99" s="21"/>
      <c r="G99" s="21" t="s">
        <v>102</v>
      </c>
    </row>
    <row r="100" spans="1:7" x14ac:dyDescent="0.25">
      <c r="G100" s="21"/>
    </row>
  </sheetData>
  <mergeCells count="8"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2023-04-10T17:55:56Z</cp:lastPrinted>
  <dcterms:created xsi:type="dcterms:W3CDTF">2018-04-17T18:57:16Z</dcterms:created>
  <dcterms:modified xsi:type="dcterms:W3CDTF">2023-04-10T17:55:57Z</dcterms:modified>
</cp:coreProperties>
</file>